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firstSheet="6" activeTab="7"/>
  </bookViews>
  <sheets>
    <sheet name="Растениеводство" sheetId="1" r:id="rId1"/>
    <sheet name="Растеневодство 2" sheetId="12" r:id="rId2"/>
    <sheet name="Растениеводство 3" sheetId="13" r:id="rId3"/>
    <sheet name="Животноводство 4" sheetId="3" r:id="rId4"/>
    <sheet name="животноводство 5" sheetId="14" r:id="rId5"/>
    <sheet name="животноводство 6" sheetId="18" r:id="rId6"/>
    <sheet name="малые формы хозяйствования 7" sheetId="4" r:id="rId7"/>
    <sheet name="переработка 8" sheetId="2" r:id="rId8"/>
    <sheet name="экономика 9" sheetId="11" r:id="rId9"/>
    <sheet name="экономика 10" sheetId="15" r:id="rId10"/>
    <sheet name="зарплата 11" sheetId="17" r:id="rId11"/>
    <sheet name="кредиты 12" sheetId="16" r:id="rId12"/>
    <sheet name="кадры 13" sheetId="7" r:id="rId13"/>
    <sheet name="Показатели оценки 14" sheetId="19" r:id="rId14"/>
  </sheets>
  <definedNames>
    <definedName name="_xlnm.Print_Area" localSheetId="3">'Животноводство 4'!$A$1:$AC$36</definedName>
    <definedName name="_xlnm.Print_Area" localSheetId="4">'животноводство 5'!$A$1:$G$11</definedName>
    <definedName name="_xlnm.Print_Area" localSheetId="6">'малые формы хозяйствования 7'!$A$1:$N$32</definedName>
    <definedName name="_xlnm.Print_Area" localSheetId="9">'экономика 10'!$A$1:$D$15</definedName>
  </definedNames>
  <calcPr calcId="144525" refMode="R1C1"/>
</workbook>
</file>

<file path=xl/calcChain.xml><?xml version="1.0" encoding="utf-8"?>
<calcChain xmlns="http://schemas.openxmlformats.org/spreadsheetml/2006/main">
  <c r="L38" i="11" l="1"/>
  <c r="G21" i="17" l="1"/>
  <c r="G14" i="17"/>
  <c r="D21" i="17"/>
  <c r="D14" i="17"/>
  <c r="Q20" i="3" l="1"/>
  <c r="P20" i="3"/>
  <c r="O20" i="3"/>
  <c r="N20" i="3"/>
  <c r="E20" i="3"/>
  <c r="D20" i="3"/>
  <c r="C20" i="3"/>
  <c r="B20" i="3"/>
  <c r="J38" i="11"/>
  <c r="I38" i="11"/>
  <c r="G38" i="11"/>
  <c r="F38" i="11"/>
  <c r="E38" i="11"/>
  <c r="D38" i="11"/>
  <c r="C38" i="11"/>
  <c r="B38" i="11"/>
  <c r="K30" i="11" l="1"/>
  <c r="C8" i="12" l="1"/>
  <c r="C10" i="12"/>
  <c r="K10" i="11" l="1"/>
  <c r="K11" i="11"/>
  <c r="K12" i="11"/>
  <c r="K13" i="11"/>
  <c r="K14" i="11"/>
  <c r="K15" i="11"/>
  <c r="K16" i="11"/>
  <c r="K17" i="11"/>
  <c r="K18" i="11"/>
  <c r="K36" i="11"/>
  <c r="K37" i="11"/>
  <c r="C33" i="1"/>
  <c r="G33" i="1"/>
  <c r="K27" i="1"/>
  <c r="K28" i="1"/>
  <c r="K30" i="1"/>
  <c r="K31" i="1"/>
  <c r="K32" i="1"/>
  <c r="K33" i="1"/>
  <c r="K35" i="1"/>
  <c r="K37" i="1"/>
  <c r="K38" i="1"/>
  <c r="K9" i="11"/>
  <c r="G8" i="1"/>
  <c r="C8" i="1" s="1"/>
  <c r="G9" i="1"/>
  <c r="G10" i="1"/>
  <c r="K11" i="1"/>
  <c r="G11" i="1" s="1"/>
  <c r="C11" i="1" s="1"/>
  <c r="G12" i="1"/>
  <c r="C12" i="1" s="1"/>
  <c r="K14" i="1"/>
  <c r="G14" i="1" s="1"/>
  <c r="G15" i="1"/>
  <c r="C15" i="1" s="1"/>
  <c r="K16" i="1"/>
  <c r="G16" i="1" s="1"/>
  <c r="C16" i="1" s="1"/>
  <c r="K7" i="1"/>
  <c r="G7" i="1" s="1"/>
  <c r="C7" i="1" s="1"/>
  <c r="J7" i="1"/>
  <c r="C13" i="1"/>
  <c r="F7" i="1"/>
  <c r="B40" i="1" l="1"/>
  <c r="B19" i="1"/>
  <c r="B20" i="1"/>
  <c r="B21" i="1"/>
  <c r="B22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18" i="1"/>
  <c r="B8" i="1"/>
  <c r="B9" i="1"/>
  <c r="B10" i="1"/>
  <c r="B11" i="1"/>
  <c r="B12" i="1"/>
  <c r="B13" i="1"/>
  <c r="B14" i="1"/>
  <c r="B15" i="1"/>
  <c r="B16" i="1"/>
  <c r="B7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8" i="1"/>
  <c r="F8" i="1"/>
  <c r="F9" i="1"/>
  <c r="F10" i="1"/>
  <c r="F11" i="1"/>
  <c r="F12" i="1"/>
  <c r="F13" i="1"/>
  <c r="F14" i="1"/>
  <c r="F15" i="1"/>
  <c r="F16" i="1"/>
  <c r="C39" i="1"/>
  <c r="D39" i="1"/>
  <c r="E39" i="1"/>
  <c r="G39" i="1"/>
  <c r="H39" i="1"/>
  <c r="I39" i="1"/>
  <c r="J9" i="1"/>
  <c r="J40" i="1"/>
  <c r="J19" i="1"/>
  <c r="J20" i="1"/>
  <c r="J21" i="1"/>
  <c r="J22" i="1"/>
  <c r="J23" i="1"/>
  <c r="F23" i="1" s="1"/>
  <c r="B23" i="1" s="1"/>
  <c r="B39" i="1" s="1"/>
  <c r="B41" i="1" s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8" i="1"/>
  <c r="J8" i="1"/>
  <c r="J17" i="1" s="1"/>
  <c r="J10" i="1"/>
  <c r="J11" i="1"/>
  <c r="J12" i="1"/>
  <c r="J13" i="1"/>
  <c r="J14" i="1"/>
  <c r="J15" i="1"/>
  <c r="J16" i="1"/>
  <c r="L39" i="1"/>
  <c r="M39" i="1"/>
  <c r="N39" i="1"/>
  <c r="O39" i="1"/>
  <c r="P39" i="1"/>
  <c r="Q39" i="1"/>
  <c r="R39" i="1"/>
  <c r="S39" i="1"/>
  <c r="T39" i="1"/>
  <c r="U39" i="1"/>
  <c r="V39" i="1"/>
  <c r="W39" i="1"/>
  <c r="Y39" i="1"/>
  <c r="X39" i="1"/>
  <c r="K39" i="1"/>
  <c r="H17" i="1"/>
  <c r="C17" i="1"/>
  <c r="D17" i="1"/>
  <c r="E17" i="1"/>
  <c r="G17" i="1"/>
  <c r="I17" i="1"/>
  <c r="K17" i="1"/>
  <c r="L17" i="1"/>
  <c r="M17" i="1"/>
  <c r="N17" i="1"/>
  <c r="O17" i="1"/>
  <c r="P17" i="1"/>
  <c r="Q17" i="1"/>
  <c r="R17" i="1"/>
  <c r="S17" i="1"/>
  <c r="S41" i="1" s="1"/>
  <c r="T17" i="1"/>
  <c r="U17" i="1"/>
  <c r="V17" i="1"/>
  <c r="W17" i="1"/>
  <c r="W41" i="1" s="1"/>
  <c r="X17" i="1"/>
  <c r="Y17" i="1"/>
  <c r="B17" i="1"/>
  <c r="N41" i="1" l="1"/>
  <c r="J39" i="1"/>
  <c r="D41" i="1"/>
  <c r="O41" i="1"/>
  <c r="K41" i="1"/>
  <c r="I41" i="1"/>
  <c r="F39" i="1"/>
  <c r="F41" i="1" s="1"/>
  <c r="F17" i="1"/>
  <c r="M41" i="1"/>
  <c r="Y41" i="1"/>
  <c r="L41" i="1"/>
  <c r="J41" i="1"/>
  <c r="V41" i="1"/>
  <c r="R41" i="1"/>
  <c r="X41" i="1"/>
  <c r="T41" i="1"/>
  <c r="P41" i="1"/>
  <c r="U41" i="1"/>
  <c r="Q41" i="1"/>
  <c r="G41" i="1"/>
  <c r="H41" i="1"/>
  <c r="P69" i="16" l="1"/>
  <c r="O69" i="16"/>
  <c r="N69" i="16"/>
  <c r="M69" i="16"/>
  <c r="L69" i="16"/>
  <c r="K69" i="16"/>
  <c r="J69" i="16"/>
  <c r="I69" i="16"/>
  <c r="H69" i="16"/>
  <c r="G69" i="16"/>
  <c r="F69" i="16"/>
  <c r="E69" i="16"/>
  <c r="D69" i="16"/>
  <c r="P63" i="16"/>
  <c r="O63" i="16"/>
  <c r="N63" i="16"/>
  <c r="M63" i="16"/>
  <c r="L63" i="16"/>
  <c r="K63" i="16"/>
  <c r="J63" i="16"/>
  <c r="I63" i="16"/>
  <c r="H63" i="16"/>
  <c r="G63" i="16"/>
  <c r="F63" i="16"/>
  <c r="E63" i="16"/>
  <c r="D63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D51" i="16"/>
  <c r="P45" i="16"/>
  <c r="O45" i="16"/>
  <c r="N45" i="16"/>
  <c r="M45" i="16"/>
  <c r="L45" i="16"/>
  <c r="K45" i="16"/>
  <c r="J45" i="16"/>
  <c r="I45" i="16"/>
  <c r="H45" i="16"/>
  <c r="G45" i="16"/>
  <c r="F45" i="16"/>
  <c r="E45" i="16"/>
  <c r="D45" i="16"/>
  <c r="P39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</calcChain>
</file>

<file path=xl/sharedStrings.xml><?xml version="1.0" encoding="utf-8"?>
<sst xmlns="http://schemas.openxmlformats.org/spreadsheetml/2006/main" count="483" uniqueCount="310">
  <si>
    <t>Основные показатели</t>
  </si>
  <si>
    <t>Наименование хозяйства</t>
  </si>
  <si>
    <t>Пашня – всего, га</t>
  </si>
  <si>
    <t>Необрабатываемая пашня</t>
  </si>
  <si>
    <t>Пашня в обработке, посев+пар</t>
  </si>
  <si>
    <t>Пары</t>
  </si>
  <si>
    <t>Посевная площадь</t>
  </si>
  <si>
    <t>Зерновые и зернобобовые культуры</t>
  </si>
  <si>
    <t>Технические культуры</t>
  </si>
  <si>
    <t>В т.ч. масличные</t>
  </si>
  <si>
    <t>картофель</t>
  </si>
  <si>
    <t>овощи</t>
  </si>
  <si>
    <t>Кормовые культуры</t>
  </si>
  <si>
    <t>Проведение культуртехнических мероприятий</t>
  </si>
  <si>
    <t>Итого СХО</t>
  </si>
  <si>
    <t>Итого КФХ и ИП</t>
  </si>
  <si>
    <t>Хозяйства населения</t>
  </si>
  <si>
    <t>Итого по району</t>
  </si>
  <si>
    <t>Наименование проекта, мощность, направление инвестиций</t>
  </si>
  <si>
    <t>Количество создаваемых рабочих мест</t>
  </si>
  <si>
    <t>Количество создаваемых рабочих мес</t>
  </si>
  <si>
    <t>Таблица 1</t>
  </si>
  <si>
    <t>Поголовье</t>
  </si>
  <si>
    <t>Производство</t>
  </si>
  <si>
    <t>Продуктивность</t>
  </si>
  <si>
    <t>Крупный рогатый скот, всего, голов</t>
  </si>
  <si>
    <t>в. том числе коровы, голов</t>
  </si>
  <si>
    <t>Свиньи, голов</t>
  </si>
  <si>
    <t>Овцы, козы, голов</t>
  </si>
  <si>
    <t>Птица,                        голов</t>
  </si>
  <si>
    <t>Лошади, голов</t>
  </si>
  <si>
    <t>Мясной скот, всего, голов</t>
  </si>
  <si>
    <t>в том числе коровы, голов</t>
  </si>
  <si>
    <t>Скот и птица на убой в живом весе, тонн</t>
  </si>
  <si>
    <t>Надоено молока на 1 корову, кг</t>
  </si>
  <si>
    <t>Яйценоскость, штук</t>
  </si>
  <si>
    <t xml:space="preserve">Семейные фермеры </t>
  </si>
  <si>
    <t>Гранты " Агростартап"</t>
  </si>
  <si>
    <t>Количество</t>
  </si>
  <si>
    <t>Итого</t>
  </si>
  <si>
    <t>Наличие вакансий в сельхозпредприятиях</t>
  </si>
  <si>
    <t>руководители</t>
  </si>
  <si>
    <t>главные специалисты</t>
  </si>
  <si>
    <t>специалисты</t>
  </si>
  <si>
    <t>механизаторы</t>
  </si>
  <si>
    <t xml:space="preserve">ВУЗов </t>
  </si>
  <si>
    <t>техн.</t>
  </si>
  <si>
    <t>Строительство</t>
  </si>
  <si>
    <t>Таблица 6</t>
  </si>
  <si>
    <t>Наименование хозяйств всех форм собственности</t>
  </si>
  <si>
    <t xml:space="preserve">проектная мощность </t>
  </si>
  <si>
    <t>Таблица 8</t>
  </si>
  <si>
    <t>ГСМ</t>
  </si>
  <si>
    <t>тонн</t>
  </si>
  <si>
    <t xml:space="preserve">Удобрения </t>
  </si>
  <si>
    <t>Семена (покупка)</t>
  </si>
  <si>
    <t>1.</t>
  </si>
  <si>
    <t>2.</t>
  </si>
  <si>
    <t>КФХ и ИП</t>
  </si>
  <si>
    <t>ЛПХ населения</t>
  </si>
  <si>
    <t>Наименования хозяйств</t>
  </si>
  <si>
    <t xml:space="preserve">Объем инвестиций </t>
  </si>
  <si>
    <t>Показатели</t>
  </si>
  <si>
    <t>В том числе</t>
  </si>
  <si>
    <t xml:space="preserve">Все категории хозяйств </t>
  </si>
  <si>
    <t>СХО</t>
  </si>
  <si>
    <t>КФХ</t>
  </si>
  <si>
    <t>ЛПХ</t>
  </si>
  <si>
    <t xml:space="preserve">Примечания </t>
  </si>
  <si>
    <t>Производство продукции растениеводства (тонн)</t>
  </si>
  <si>
    <t>в т.ч. подсолнечник</t>
  </si>
  <si>
    <t xml:space="preserve">в т.ч. Кредиты,млн. рублей </t>
  </si>
  <si>
    <t xml:space="preserve">Новые рабочие места,ед </t>
  </si>
  <si>
    <t>Срок ввода проекта</t>
  </si>
  <si>
    <t>(теплицы,картофеле-овощехранилища,зерносушилки,зерносклады,мелиорация и т.д)</t>
  </si>
  <si>
    <t>Примечания</t>
  </si>
  <si>
    <t>Таблица 2</t>
  </si>
  <si>
    <t>Таблица 3</t>
  </si>
  <si>
    <t>Таблица 5</t>
  </si>
  <si>
    <t>Таблица 4</t>
  </si>
  <si>
    <t>Хозяйства всех категорий</t>
  </si>
  <si>
    <t>в том числе</t>
  </si>
  <si>
    <t>Строительство животноводческих ферм ,в том числе за счет льготного займа, ед.</t>
  </si>
  <si>
    <t>Охват искусственным осеменением крупного рогатого скота, %</t>
  </si>
  <si>
    <t>Приобретение поголовья сельскохозяйственных животных,вид животных, голов</t>
  </si>
  <si>
    <t>Яйца, тыс. штук</t>
  </si>
  <si>
    <t>2021 год</t>
  </si>
  <si>
    <t>Период</t>
  </si>
  <si>
    <t>Картофель</t>
  </si>
  <si>
    <t>Овощи открытого и закрытого грунта</t>
  </si>
  <si>
    <t>Лен- долгунец (волокно)</t>
  </si>
  <si>
    <t>Масличные-всего</t>
  </si>
  <si>
    <t xml:space="preserve">           рапс</t>
  </si>
  <si>
    <t xml:space="preserve">           лен масличный</t>
  </si>
  <si>
    <t>Приобретение техники, млн. руб.</t>
  </si>
  <si>
    <t>…</t>
  </si>
  <si>
    <t>модернизация, реконструкция</t>
  </si>
  <si>
    <t xml:space="preserve">2021 год </t>
  </si>
  <si>
    <t>Средне-суточный прирост, грамм</t>
  </si>
  <si>
    <t>Производ-ство молока, тонн</t>
  </si>
  <si>
    <t>в том числе кредиты банков, тыс.руб.</t>
  </si>
  <si>
    <t>Имеется собственных средств, тыс.руб.</t>
  </si>
  <si>
    <t>Всего тыс.руб.</t>
  </si>
  <si>
    <t xml:space="preserve">Прочие, тыс.руб. </t>
  </si>
  <si>
    <t>сумма, тыс. руб.</t>
  </si>
  <si>
    <t>Средства защиты растений сумма, тыс.руб.</t>
  </si>
  <si>
    <t>сумма, тыс.руб</t>
  </si>
  <si>
    <t>Запчасти, тыс. руб.</t>
  </si>
  <si>
    <t>сумма тыс. руб.</t>
  </si>
  <si>
    <t>Не достаточно средств, тыс.руб.</t>
  </si>
  <si>
    <t>13 (11-12)</t>
  </si>
  <si>
    <t>№ пп</t>
  </si>
  <si>
    <t>Всего по КФХ и ИП:</t>
  </si>
  <si>
    <t>Сумма руб.</t>
  </si>
  <si>
    <t>Грант на создание и развитие К(Ф)Х</t>
  </si>
  <si>
    <t>Наименование товаропроизводителя</t>
  </si>
  <si>
    <t>Сумма микрозайма, млн. рублей</t>
  </si>
  <si>
    <t>Цель микрозайма</t>
  </si>
  <si>
    <t>3.</t>
  </si>
  <si>
    <t>Всего по району:</t>
  </si>
  <si>
    <t>Наименование направления</t>
  </si>
  <si>
    <t>Период предоставления грантовой поддержки</t>
  </si>
  <si>
    <t>Общий объем инвестиций всего, тыс. рублей</t>
  </si>
  <si>
    <t>Срок реализации проекта, (начало-конец, г.г.)</t>
  </si>
  <si>
    <t>Наименование СХО</t>
  </si>
  <si>
    <t>Цель кредита</t>
  </si>
  <si>
    <t>в том числе:</t>
  </si>
  <si>
    <t>(01.0М) Малые формы*</t>
  </si>
  <si>
    <t>(01.10)
 на развитие растениеводства</t>
  </si>
  <si>
    <t>(01.20)
 на развитие животноводства</t>
  </si>
  <si>
    <t>(01.50) 
на развитие мясного скотоводства</t>
  </si>
  <si>
    <t>(02.0М) Малые формы*</t>
  </si>
  <si>
    <t>(02.10)
 на развитие растениеводства</t>
  </si>
  <si>
    <t>(02.20)
 на развитие животноводства</t>
  </si>
  <si>
    <t>(02.60) 
на приобретение техники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</si>
  <si>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</si>
  <si>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</si>
  <si>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</si>
  <si>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</si>
  <si>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</si>
  <si>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</si>
  <si>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</si>
  <si>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</si>
  <si>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</si>
  <si>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</si>
  <si>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</si>
  <si>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*) "малые формы хозяйствования" - крестьянские (фермерские) хозяйства, созданные в соответствии с Федеральным законом "О крестьянском (фермерском) хозяйстве", и сельскохозяйственные кооперативы (за исключением сельскохозяйственных кредитных потребительских кооперативов), созданные в соответствии с Федеральным законом "О сельскохозяйственной кооперации", без ограничений по годовому доходу, хозяйственные общества, хозяйственные партнерства и индивидуальные предприниматели, осуществляющие производство и переработку сельскохозяйственной продукции, а также производственные кооперативы (за исключением сельскохозяйственных кооперативов), осуществляющие закупку сельскохозяйственного сырья, годовой доход которых за отчетный финансовый год составляет не более 120 млн. рублей</t>
  </si>
  <si>
    <t>(01.40)
 на развитие молочного скотовод-ства</t>
  </si>
  <si>
    <t>(01.30) 
на переработку продукции растение-водства и животно-водства</t>
  </si>
  <si>
    <t>(02.30) 
на переработку продукции растение-водства и животно-водства</t>
  </si>
  <si>
    <t>(02.40)
 на развитие молочного скотовод-ства</t>
  </si>
  <si>
    <t>(02.50) 
на развитие мясного скотовод-ства</t>
  </si>
  <si>
    <t>Наименование проекта</t>
  </si>
  <si>
    <t>Использование пашни (по данным статистики за 2021 год), га</t>
  </si>
  <si>
    <t>2022 год</t>
  </si>
  <si>
    <t xml:space="preserve">2022 год </t>
  </si>
  <si>
    <r>
      <t xml:space="preserve">Потребность в </t>
    </r>
    <r>
      <rPr>
        <b/>
        <sz val="12"/>
        <rFont val="Arial"/>
        <family val="2"/>
        <charset val="204"/>
      </rPr>
      <t>краткосрочных</t>
    </r>
    <r>
      <rPr>
        <sz val="12"/>
        <rFont val="Arial"/>
        <family val="2"/>
        <charset val="204"/>
      </rPr>
      <t xml:space="preserve"> кредитных ресурсах в  2022 году, руб</t>
    </r>
  </si>
  <si>
    <r>
      <t xml:space="preserve">Потребность в </t>
    </r>
    <r>
      <rPr>
        <b/>
        <sz val="12"/>
        <rFont val="Arial"/>
        <family val="2"/>
        <charset val="204"/>
      </rPr>
      <t>инвестиционных</t>
    </r>
    <r>
      <rPr>
        <sz val="12"/>
        <rFont val="Arial"/>
        <family val="2"/>
        <charset val="204"/>
      </rPr>
      <t xml:space="preserve"> кредитных ресурсах в 2022 году, руб</t>
    </r>
  </si>
  <si>
    <t>Прибыло в 2021 году молодых специалистов из</t>
  </si>
  <si>
    <t>Текучесть кадров в 2021 году</t>
  </si>
  <si>
    <t>Оценка 2021 года</t>
  </si>
  <si>
    <t>Прогноз на 2022 год</t>
  </si>
  <si>
    <t>Фонд оплаты труда, тыс. руб</t>
  </si>
  <si>
    <t>Средняя численность работников, чел</t>
  </si>
  <si>
    <t>Итого по СХО:</t>
  </si>
  <si>
    <t>Итого по КФХ:</t>
  </si>
  <si>
    <t>Всего по сельскому хозяйству</t>
  </si>
  <si>
    <t>Таблица 7</t>
  </si>
  <si>
    <t>Наименование хозяйства, проекта, мощность, направление инвестиций</t>
  </si>
  <si>
    <t>Объем освоенных инвестиций за 2021 год, тыс. рублей</t>
  </si>
  <si>
    <t>Объем планируемых инвестиций на 2022 год, тыс. рублей</t>
  </si>
  <si>
    <t>Развитие малых форм хозяйствования (грантовая поддержка)</t>
  </si>
  <si>
    <t>Агропрогресс</t>
  </si>
  <si>
    <t>Гранты на развитие материально-технической базы сельскохозяйственных потребительских кооперативов</t>
  </si>
  <si>
    <t>Субсидии сельскохозяйственным потребительским кооперативам на возмещение части затрат</t>
  </si>
  <si>
    <t>Гранты на реализацию проектов, основанных на образовании (создании) сельскохозяйственных потребительских кооперативов</t>
  </si>
  <si>
    <t xml:space="preserve"> Таблица 8</t>
  </si>
  <si>
    <t>Таблица 9</t>
  </si>
  <si>
    <t>Таблица 10</t>
  </si>
  <si>
    <t>Таблица 11</t>
  </si>
  <si>
    <t>Таблица 12</t>
  </si>
  <si>
    <t>Таблица 13</t>
  </si>
  <si>
    <t>Инвестиции в развитие пищевой и перерабатывающей промышленности</t>
  </si>
  <si>
    <t>2021 год, оценка</t>
  </si>
  <si>
    <t>Наименование проекта, инициатор, мощность, направление инвестиций</t>
  </si>
  <si>
    <t>Общий объем инвестиций по проекту всего, тыс. рублей</t>
  </si>
  <si>
    <t>Количество создаваемых рабочих мест, в т.ч. созданных в 2021 году</t>
  </si>
  <si>
    <t>2022 год, прогноз</t>
  </si>
  <si>
    <t>Произведено пищевой продукции и напитков, оказано услуг, тыс. рублей</t>
  </si>
  <si>
    <t>Зерно (вес после доработки )</t>
  </si>
  <si>
    <t>соя</t>
  </si>
  <si>
    <t>Среднемесячная заработная плата,  руб</t>
  </si>
  <si>
    <t>Среднемесячная заработная плата, руб</t>
  </si>
  <si>
    <t>Наименование показателя</t>
  </si>
  <si>
    <t>2021 год оценка</t>
  </si>
  <si>
    <t>2022 год прогноз</t>
  </si>
  <si>
    <t>Таблица 14</t>
  </si>
  <si>
    <t>№ 
пп</t>
  </si>
  <si>
    <r>
      <t xml:space="preserve">Ввод основных средств в сельхозорганизациях и КФХ, млн. руб. </t>
    </r>
    <r>
      <rPr>
        <sz val="10"/>
        <color theme="1"/>
        <rFont val="Arial"/>
        <family val="2"/>
        <charset val="204"/>
      </rPr>
      <t>(в СХО форма 5, код 5200, графа 6,
в КФХ форма 1КФХ, развдел 23-1, код 231210)</t>
    </r>
  </si>
  <si>
    <t>Инвентаризация земель сельскохозяйственного назначения, тыс.га</t>
  </si>
  <si>
    <t>4.</t>
  </si>
  <si>
    <t>5.</t>
  </si>
  <si>
    <t>Приобретение минеральных удобрений, тыс. тонн в д.в.</t>
  </si>
  <si>
    <t>6.</t>
  </si>
  <si>
    <t>Объем сельскохозяйственной продукции, реализованной сельскохозяйственным потребительским кооперативом, тыс. руб.</t>
  </si>
  <si>
    <t>7.</t>
  </si>
  <si>
    <t>8.</t>
  </si>
  <si>
    <t>9.</t>
  </si>
  <si>
    <t>Ввод в экономический оборот неиспользуемых объектов животноводства, единиц</t>
  </si>
  <si>
    <t>Доля грантополучателей, выполняющих условия соглашения о предоставлении гранта без нарушений, от  общего количества гранополучателей, получивших поддержку в течение последний 5 лет, %</t>
  </si>
  <si>
    <t>10.</t>
  </si>
  <si>
    <t>Количество заявок по мероприятиям комплексного развития сельских территорий, представленных на отбор, единиц</t>
  </si>
  <si>
    <t>11.</t>
  </si>
  <si>
    <t>Количество проектов комплексного развития сельских территорий, реализованных в установленные соглашением сроки, единиц</t>
  </si>
  <si>
    <t>Площадь сельскохозяйственных культур, включенная в ЕФИС ЗСН, тыс.га</t>
  </si>
  <si>
    <t>Качество (кондиционность) посевного материала, %</t>
  </si>
  <si>
    <t>Прогноз
выполнения показателей оценки деятельности отделов сельского хозяйства администраций муниципальных районов (округов) 
Курганской области</t>
  </si>
  <si>
    <t>Приобретение сельскохозяйственных животных сельхозтоваропроизводителями с использованием господдержки, голов</t>
  </si>
  <si>
    <t>ПСК Першинское</t>
  </si>
  <si>
    <t>ООО АК Куликов Родник</t>
  </si>
  <si>
    <t>ООО Вагинское</t>
  </si>
  <si>
    <t>ООО Нива</t>
  </si>
  <si>
    <t>ООО Памятное</t>
  </si>
  <si>
    <t>СПК Пл Разлив</t>
  </si>
  <si>
    <t>ООО МК</t>
  </si>
  <si>
    <t>ЗАО Глинки</t>
  </si>
  <si>
    <t>ООО "ТОГИС-АГРО"</t>
  </si>
  <si>
    <t>Прочие сх п/п</t>
  </si>
  <si>
    <t>КФХ Бояркин С.А.</t>
  </si>
  <si>
    <t>КФХ Кадочников Р.Н.</t>
  </si>
  <si>
    <t>КФХ Иванов М.Г.</t>
  </si>
  <si>
    <t xml:space="preserve">КФХ Абабков А.И </t>
  </si>
  <si>
    <t>КФХ Меньщиков А.А.</t>
  </si>
  <si>
    <t>КФХ Устюгов Ю.В.</t>
  </si>
  <si>
    <t>КФХ Монарев В.М.</t>
  </si>
  <si>
    <t>КФХ Человечков Д.В.</t>
  </si>
  <si>
    <t>КФХ Родионов В.А.</t>
  </si>
  <si>
    <t>КФХ Петрякова З.С.</t>
  </si>
  <si>
    <t>КФХ Орлов Г.В.</t>
  </si>
  <si>
    <t>КФХ Остапенко Е.А.</t>
  </si>
  <si>
    <t>КФХ Копылов С.В.</t>
  </si>
  <si>
    <t>КФХ Гасанов С.Ш.</t>
  </si>
  <si>
    <t>КФХ Гасанова Э.Э</t>
  </si>
  <si>
    <t>Михайленко С.В.</t>
  </si>
  <si>
    <t>Капанджан А.С.</t>
  </si>
  <si>
    <t>Луговской А.В.</t>
  </si>
  <si>
    <t>Терентьев А.В.</t>
  </si>
  <si>
    <t>Стенников С.А.</t>
  </si>
  <si>
    <t>Муратова Т.А.</t>
  </si>
  <si>
    <t>ПСК "Першинское"</t>
  </si>
  <si>
    <t>На проведение весенних полевых работ</t>
  </si>
  <si>
    <t>ИП Глава К(ф)Х Михайленко С.В.</t>
  </si>
  <si>
    <t>Овощехранилище</t>
  </si>
  <si>
    <t xml:space="preserve"> развития АПК Белозерского района на 2022 год  </t>
  </si>
  <si>
    <t>Бояркин</t>
  </si>
  <si>
    <t>1000 т</t>
  </si>
  <si>
    <t>Модернизация ЗАВ</t>
  </si>
  <si>
    <t>ЗВС - 40</t>
  </si>
  <si>
    <t>Потребность в средствах для проведения весенних полевых работ 2022 года в Белозерском районе</t>
  </si>
  <si>
    <t>5 лен</t>
  </si>
  <si>
    <t>КФХ Кадочников</t>
  </si>
  <si>
    <t>Кадочников</t>
  </si>
  <si>
    <t>зерносклад</t>
  </si>
  <si>
    <r>
      <t>Инвестиции по растениеводству в 2022 году (Белозерский</t>
    </r>
    <r>
      <rPr>
        <b/>
        <u/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район)</t>
    </r>
  </si>
  <si>
    <t xml:space="preserve">                                       Производство продукции растениеводства в Белозерском районе, тонн</t>
  </si>
  <si>
    <t xml:space="preserve">Развитие животноводства в Белозерском районе                             </t>
  </si>
  <si>
    <t>Инвестиции в развитие животноводства в Белозерском районе</t>
  </si>
  <si>
    <t xml:space="preserve">в Белозерском районе </t>
  </si>
  <si>
    <t>Информация о развитии пищевой и перерабатывающей промышленности в Белозерском районе</t>
  </si>
  <si>
    <t>Информация
о потребности в льготных микрозаймах в агропромышленном комплексе Белозерского района в 2022 году</t>
  </si>
  <si>
    <t>Заработная плата и численность работников в сельском хозяйстве в Белозерском районе</t>
  </si>
  <si>
    <t>Потребность в краткосрочных и инвестиционных кредитных ресурсах в 2022 году по Белозерском району</t>
  </si>
  <si>
    <t>Справка по кадровому обеспечению АПК Белозерского района на 01.01.2022 года (человек)</t>
  </si>
  <si>
    <t>Сельхоз предприятия</t>
  </si>
  <si>
    <t>КФХ Шмаков В.Ю.</t>
  </si>
  <si>
    <t>Копылов С.В.</t>
  </si>
  <si>
    <t>Строительство помещений</t>
  </si>
  <si>
    <t>июнь-октябрь</t>
  </si>
  <si>
    <t>КФХ Варлакова Н.В</t>
  </si>
  <si>
    <t>КФХ Молдабеков</t>
  </si>
  <si>
    <t>4 соя</t>
  </si>
  <si>
    <t>ООО Куликов Родник</t>
  </si>
  <si>
    <t>ООО Мясная Кампания</t>
  </si>
  <si>
    <t>ООО ТОГИС-Агро</t>
  </si>
  <si>
    <t>КФХ Бояркин</t>
  </si>
  <si>
    <t>КФХ Родионов</t>
  </si>
  <si>
    <t>КФХ Иванов</t>
  </si>
  <si>
    <t>КФХ Устюгов</t>
  </si>
  <si>
    <t>2яч,0,5лен</t>
  </si>
  <si>
    <t xml:space="preserve">КФХ Михайленко </t>
  </si>
  <si>
    <t>Строительство помещения</t>
  </si>
  <si>
    <t>Молдабеков Т.К.</t>
  </si>
  <si>
    <t>Гасанов С.Ш.</t>
  </si>
  <si>
    <t>Реконструкция помещения</t>
  </si>
  <si>
    <t>14лен</t>
  </si>
  <si>
    <t>2020-2023</t>
  </si>
  <si>
    <t xml:space="preserve"> </t>
  </si>
  <si>
    <t>другие (водители)</t>
  </si>
  <si>
    <t>Зыков Виктор Юрьевич</t>
  </si>
  <si>
    <t>Гусейнов Гамид Джавад</t>
  </si>
  <si>
    <t>Шкрамида Татьяна Сергеевна</t>
  </si>
  <si>
    <t>142, 28,5</t>
  </si>
  <si>
    <t>ООО "Чимеевская слобода", цех розлива бутилированной воды</t>
  </si>
  <si>
    <t>ИП Глава Орлов Г. В. приобретение оборудования для сыроварения</t>
  </si>
  <si>
    <t>2021-2022</t>
  </si>
  <si>
    <t>2020-2022</t>
  </si>
  <si>
    <t>Строительство комбикормового завода, ООО "Куликов Родник"</t>
  </si>
  <si>
    <t>Строительство сырзавода ООО "Чимеевская слобода" исключен инициатором</t>
  </si>
  <si>
    <t>1\1</t>
  </si>
  <si>
    <t>2\0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</si>
</sst>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3.5"/>
      <color rgb="FF000000"/>
      <name val="Arial"/>
      <family val="2"/>
      <charset val="204"/>
    </font>
    <font>
      <b/>
      <sz val="16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16"/>
      </patternFill>
    </fill>
    <fill>
      <patternFill patternType="solid">
        <fgColor indexed="13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8" fillId="0" borderId="0" xfId="0" applyFont="1" applyBorder="1"/>
    <xf numFmtId="0" fontId="12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5" fillId="0" borderId="1" xfId="0" applyFont="1" applyBorder="1" applyAlignment="1">
      <alignment horizontal="left" vertical="center" wrapText="1"/>
    </xf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center" wrapText="1"/>
    </xf>
    <xf numFmtId="3" fontId="18" fillId="2" borderId="16" xfId="0" applyNumberFormat="1" applyFont="1" applyFill="1" applyBorder="1" applyAlignment="1">
      <alignment horizontal="right" vertical="center" wrapText="1"/>
    </xf>
    <xf numFmtId="3" fontId="18" fillId="2" borderId="17" xfId="0" applyNumberFormat="1" applyFont="1" applyFill="1" applyBorder="1" applyAlignment="1">
      <alignment horizontal="right" vertical="center" wrapText="1"/>
    </xf>
    <xf numFmtId="3" fontId="18" fillId="2" borderId="18" xfId="0" applyNumberFormat="1" applyFont="1" applyFill="1" applyBorder="1" applyAlignment="1">
      <alignment horizontal="right" vertical="center" wrapText="1"/>
    </xf>
    <xf numFmtId="0" fontId="16" fillId="3" borderId="19" xfId="0" applyFont="1" applyFill="1" applyBorder="1" applyAlignment="1">
      <alignment horizontal="left" vertical="center" wrapText="1"/>
    </xf>
    <xf numFmtId="3" fontId="16" fillId="3" borderId="19" xfId="0" applyNumberFormat="1" applyFont="1" applyFill="1" applyBorder="1" applyAlignment="1">
      <alignment horizontal="left" vertical="center" wrapText="1"/>
    </xf>
    <xf numFmtId="3" fontId="16" fillId="3" borderId="20" xfId="0" applyNumberFormat="1" applyFont="1" applyFill="1" applyBorder="1" applyAlignment="1">
      <alignment horizontal="left" vertical="center" wrapText="1"/>
    </xf>
    <xf numFmtId="0" fontId="16" fillId="3" borderId="15" xfId="0" applyFont="1" applyFill="1" applyBorder="1"/>
    <xf numFmtId="0" fontId="16" fillId="3" borderId="15" xfId="0" applyFont="1" applyFill="1" applyBorder="1" applyAlignment="1">
      <alignment horizontal="left" vertical="center" wrapText="1"/>
    </xf>
    <xf numFmtId="3" fontId="16" fillId="3" borderId="15" xfId="0" applyNumberFormat="1" applyFont="1" applyFill="1" applyBorder="1" applyAlignment="1">
      <alignment horizontal="left" vertical="center" wrapText="1"/>
    </xf>
    <xf numFmtId="3" fontId="16" fillId="3" borderId="21" xfId="0" applyNumberFormat="1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3" fontId="16" fillId="3" borderId="13" xfId="0" applyNumberFormat="1" applyFont="1" applyFill="1" applyBorder="1" applyAlignment="1">
      <alignment horizontal="left" vertical="center" wrapText="1"/>
    </xf>
    <xf numFmtId="3" fontId="16" fillId="3" borderId="14" xfId="0" applyNumberFormat="1" applyFont="1" applyFill="1" applyBorder="1" applyAlignment="1">
      <alignment horizontal="left" vertical="center" wrapText="1"/>
    </xf>
    <xf numFmtId="3" fontId="18" fillId="2" borderId="22" xfId="0" applyNumberFormat="1" applyFont="1" applyFill="1" applyBorder="1" applyAlignment="1">
      <alignment horizontal="right" vertical="center" wrapText="1"/>
    </xf>
    <xf numFmtId="0" fontId="18" fillId="2" borderId="16" xfId="0" applyFont="1" applyFill="1" applyBorder="1"/>
    <xf numFmtId="0" fontId="18" fillId="2" borderId="22" xfId="0" applyNumberFormat="1" applyFont="1" applyFill="1" applyBorder="1"/>
    <xf numFmtId="0" fontId="16" fillId="3" borderId="19" xfId="0" applyFont="1" applyFill="1" applyBorder="1"/>
    <xf numFmtId="0" fontId="16" fillId="3" borderId="20" xfId="0" applyFont="1" applyFill="1" applyBorder="1"/>
    <xf numFmtId="0" fontId="16" fillId="3" borderId="21" xfId="0" applyFont="1" applyFill="1" applyBorder="1"/>
    <xf numFmtId="0" fontId="16" fillId="3" borderId="13" xfId="0" applyFont="1" applyFill="1" applyBorder="1"/>
    <xf numFmtId="0" fontId="16" fillId="3" borderId="14" xfId="0" applyFont="1" applyFill="1" applyBorder="1"/>
    <xf numFmtId="0" fontId="16" fillId="0" borderId="0" xfId="0" applyFont="1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0" xfId="0" applyFont="1"/>
    <xf numFmtId="0" fontId="26" fillId="0" borderId="1" xfId="0" applyFont="1" applyBorder="1"/>
    <xf numFmtId="0" fontId="2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7" fillId="0" borderId="1" xfId="0" applyFont="1" applyBorder="1" applyAlignment="1">
      <alignment vertical="center" wrapText="1"/>
    </xf>
    <xf numFmtId="3" fontId="5" fillId="0" borderId="1" xfId="0" applyNumberFormat="1" applyFont="1" applyBorder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5" fillId="0" borderId="11" xfId="0" applyFont="1" applyBorder="1" applyAlignment="1">
      <alignment horizontal="left" wrapText="1"/>
    </xf>
    <xf numFmtId="0" fontId="1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16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opLeftCell="A4" zoomScale="90" zoomScaleNormal="90" zoomScaleSheetLayoutView="100" workbookViewId="0">
      <selection activeCell="Y36" sqref="Y36"/>
    </sheetView>
  </sheetViews>
  <sheetFormatPr defaultRowHeight="15" x14ac:dyDescent="0.25"/>
  <cols>
    <col min="1" max="1" width="22.42578125" customWidth="1"/>
    <col min="2" max="5" width="9.140625" customWidth="1"/>
    <col min="7" max="7" width="9.5703125" customWidth="1"/>
    <col min="8" max="8" width="9.42578125" customWidth="1"/>
    <col min="26" max="26" width="9.140625" customWidth="1"/>
  </cols>
  <sheetData>
    <row r="1" spans="1:25" ht="20.25" x14ac:dyDescent="0.3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5" ht="15.75" x14ac:dyDescent="0.2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5" ht="15.75" x14ac:dyDescent="0.25">
      <c r="A3" s="109" t="s">
        <v>253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</row>
    <row r="4" spans="1:25" ht="24" customHeight="1" x14ac:dyDescent="0.25">
      <c r="A4" s="110" t="s">
        <v>153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5" spans="1:25" ht="38.25" customHeight="1" x14ac:dyDescent="0.25">
      <c r="A5" s="107" t="s">
        <v>1</v>
      </c>
      <c r="B5" s="107" t="s">
        <v>2</v>
      </c>
      <c r="C5" s="107"/>
      <c r="D5" s="107" t="s">
        <v>3</v>
      </c>
      <c r="E5" s="107"/>
      <c r="F5" s="107" t="s">
        <v>4</v>
      </c>
      <c r="G5" s="107"/>
      <c r="H5" s="107" t="s">
        <v>5</v>
      </c>
      <c r="I5" s="107"/>
      <c r="J5" s="107" t="s">
        <v>6</v>
      </c>
      <c r="K5" s="107"/>
      <c r="L5" s="107" t="s">
        <v>7</v>
      </c>
      <c r="M5" s="107"/>
      <c r="N5" s="107" t="s">
        <v>8</v>
      </c>
      <c r="O5" s="107"/>
      <c r="P5" s="107" t="s">
        <v>9</v>
      </c>
      <c r="Q5" s="107"/>
      <c r="R5" s="107" t="s">
        <v>10</v>
      </c>
      <c r="S5" s="107"/>
      <c r="T5" s="107" t="s">
        <v>11</v>
      </c>
      <c r="U5" s="107"/>
      <c r="V5" s="107" t="s">
        <v>12</v>
      </c>
      <c r="W5" s="107"/>
      <c r="X5" s="107" t="s">
        <v>13</v>
      </c>
      <c r="Y5" s="107"/>
    </row>
    <row r="6" spans="1:25" x14ac:dyDescent="0.25">
      <c r="A6" s="107"/>
      <c r="B6" s="7">
        <v>2021</v>
      </c>
      <c r="C6" s="7">
        <v>2022</v>
      </c>
      <c r="D6" s="7">
        <v>2021</v>
      </c>
      <c r="E6" s="7">
        <v>2022</v>
      </c>
      <c r="F6" s="7">
        <v>2021</v>
      </c>
      <c r="G6" s="7">
        <v>2022</v>
      </c>
      <c r="H6" s="7">
        <v>2021</v>
      </c>
      <c r="I6" s="7">
        <v>2022</v>
      </c>
      <c r="J6" s="7">
        <v>2021</v>
      </c>
      <c r="K6" s="7">
        <v>2022</v>
      </c>
      <c r="L6" s="7">
        <v>2021</v>
      </c>
      <c r="M6" s="7">
        <v>2022</v>
      </c>
      <c r="N6" s="7">
        <v>2021</v>
      </c>
      <c r="O6" s="7">
        <v>2022</v>
      </c>
      <c r="P6" s="7">
        <v>2021</v>
      </c>
      <c r="Q6" s="7">
        <v>2022</v>
      </c>
      <c r="R6" s="7">
        <v>2021</v>
      </c>
      <c r="S6" s="7">
        <v>2022</v>
      </c>
      <c r="T6" s="7">
        <v>2021</v>
      </c>
      <c r="U6" s="7">
        <v>2022</v>
      </c>
      <c r="V6" s="7">
        <v>2021</v>
      </c>
      <c r="W6" s="7">
        <v>2022</v>
      </c>
      <c r="X6" s="7">
        <v>2021</v>
      </c>
      <c r="Y6" s="7">
        <v>2022</v>
      </c>
    </row>
    <row r="7" spans="1:25" x14ac:dyDescent="0.25">
      <c r="A7" s="83" t="s">
        <v>218</v>
      </c>
      <c r="B7" s="82">
        <f>F7</f>
        <v>2771</v>
      </c>
      <c r="C7" s="82">
        <f>G7</f>
        <v>2942</v>
      </c>
      <c r="D7" s="82"/>
      <c r="E7" s="82"/>
      <c r="F7" s="82">
        <f>H7+J7</f>
        <v>2771</v>
      </c>
      <c r="G7" s="82">
        <f>I7+K7</f>
        <v>2942</v>
      </c>
      <c r="H7" s="82">
        <v>882</v>
      </c>
      <c r="I7" s="82">
        <v>1053</v>
      </c>
      <c r="J7" s="82">
        <f>L7+N7+R7+T7+V7</f>
        <v>1889</v>
      </c>
      <c r="K7" s="82">
        <f>M7+O7+S7+U7</f>
        <v>1889</v>
      </c>
      <c r="L7" s="82">
        <v>1889</v>
      </c>
      <c r="M7" s="82">
        <v>1889</v>
      </c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ht="25.5" x14ac:dyDescent="0.25">
      <c r="A8" s="83" t="s">
        <v>219</v>
      </c>
      <c r="B8" s="82">
        <f t="shared" ref="B8:B16" si="0">F8</f>
        <v>7500</v>
      </c>
      <c r="C8" s="92">
        <f t="shared" ref="C8:C16" si="1">G8</f>
        <v>7615</v>
      </c>
      <c r="D8" s="82"/>
      <c r="E8" s="82"/>
      <c r="F8" s="82">
        <f t="shared" ref="F8:F16" si="2">H8+J8</f>
        <v>7500</v>
      </c>
      <c r="G8" s="92">
        <f t="shared" ref="G8:G16" si="3">I8+K8</f>
        <v>7615</v>
      </c>
      <c r="H8" s="82">
        <v>2000</v>
      </c>
      <c r="I8" s="82">
        <v>2000</v>
      </c>
      <c r="J8" s="82">
        <f t="shared" ref="J8:J16" si="4">L8+N8+R8+T8+V8</f>
        <v>5500</v>
      </c>
      <c r="K8" s="92">
        <v>5615</v>
      </c>
      <c r="L8" s="82">
        <v>4801</v>
      </c>
      <c r="M8" s="82">
        <v>4600</v>
      </c>
      <c r="N8" s="82">
        <v>679</v>
      </c>
      <c r="O8" s="82">
        <v>1000</v>
      </c>
      <c r="P8" s="82"/>
      <c r="Q8" s="82"/>
      <c r="R8" s="82"/>
      <c r="S8" s="82"/>
      <c r="T8" s="82">
        <v>20</v>
      </c>
      <c r="U8" s="82">
        <v>15</v>
      </c>
      <c r="V8" s="82"/>
      <c r="W8" s="82"/>
      <c r="X8" s="82">
        <v>358</v>
      </c>
      <c r="Y8" s="82">
        <v>250</v>
      </c>
    </row>
    <row r="9" spans="1:25" x14ac:dyDescent="0.25">
      <c r="A9" s="83" t="s">
        <v>220</v>
      </c>
      <c r="B9" s="82">
        <f t="shared" si="0"/>
        <v>2369</v>
      </c>
      <c r="C9" s="92">
        <v>2369</v>
      </c>
      <c r="D9" s="82"/>
      <c r="E9" s="82"/>
      <c r="F9" s="82">
        <f t="shared" si="2"/>
        <v>2369</v>
      </c>
      <c r="G9" s="92">
        <f t="shared" si="3"/>
        <v>2369</v>
      </c>
      <c r="H9" s="82">
        <v>758</v>
      </c>
      <c r="I9" s="82">
        <v>554</v>
      </c>
      <c r="J9" s="82">
        <f t="shared" si="4"/>
        <v>1611</v>
      </c>
      <c r="K9" s="92">
        <v>1815</v>
      </c>
      <c r="L9" s="82">
        <v>1212</v>
      </c>
      <c r="M9" s="82">
        <v>1362</v>
      </c>
      <c r="N9" s="82"/>
      <c r="O9" s="82"/>
      <c r="P9" s="82"/>
      <c r="Q9" s="82"/>
      <c r="R9" s="82"/>
      <c r="S9" s="82"/>
      <c r="T9" s="82"/>
      <c r="U9" s="82"/>
      <c r="V9" s="82">
        <v>399</v>
      </c>
      <c r="W9" s="82">
        <v>453</v>
      </c>
      <c r="X9" s="82"/>
      <c r="Y9" s="82"/>
    </row>
    <row r="10" spans="1:25" x14ac:dyDescent="0.25">
      <c r="A10" s="83" t="s">
        <v>221</v>
      </c>
      <c r="B10" s="82">
        <f t="shared" si="0"/>
        <v>2174</v>
      </c>
      <c r="C10" s="92">
        <v>2174</v>
      </c>
      <c r="D10" s="82"/>
      <c r="E10" s="82"/>
      <c r="F10" s="82">
        <f t="shared" si="2"/>
        <v>2174</v>
      </c>
      <c r="G10" s="92">
        <f t="shared" si="3"/>
        <v>2174</v>
      </c>
      <c r="H10" s="82">
        <v>300</v>
      </c>
      <c r="I10" s="82">
        <v>300</v>
      </c>
      <c r="J10" s="82">
        <f t="shared" si="4"/>
        <v>1874</v>
      </c>
      <c r="K10" s="92">
        <v>1874</v>
      </c>
      <c r="L10" s="82">
        <v>1035</v>
      </c>
      <c r="M10" s="82">
        <v>1035</v>
      </c>
      <c r="N10" s="82">
        <v>240</v>
      </c>
      <c r="O10" s="82">
        <v>240</v>
      </c>
      <c r="P10" s="82">
        <v>240</v>
      </c>
      <c r="Q10" s="82">
        <v>240</v>
      </c>
      <c r="R10" s="82"/>
      <c r="S10" s="82"/>
      <c r="T10" s="82"/>
      <c r="U10" s="82"/>
      <c r="V10" s="82">
        <v>599</v>
      </c>
      <c r="W10" s="82">
        <v>599</v>
      </c>
      <c r="X10" s="82"/>
      <c r="Y10" s="82"/>
    </row>
    <row r="11" spans="1:25" x14ac:dyDescent="0.25">
      <c r="A11" s="84" t="s">
        <v>222</v>
      </c>
      <c r="B11" s="82">
        <f t="shared" si="0"/>
        <v>3000</v>
      </c>
      <c r="C11" s="92">
        <f t="shared" si="1"/>
        <v>3000</v>
      </c>
      <c r="D11" s="82"/>
      <c r="E11" s="82"/>
      <c r="F11" s="82">
        <f t="shared" si="2"/>
        <v>3000</v>
      </c>
      <c r="G11" s="92">
        <f t="shared" si="3"/>
        <v>3000</v>
      </c>
      <c r="H11" s="82">
        <v>500</v>
      </c>
      <c r="I11" s="82">
        <v>500</v>
      </c>
      <c r="J11" s="82">
        <f t="shared" si="4"/>
        <v>2500</v>
      </c>
      <c r="K11" s="92">
        <f t="shared" ref="K11:K16" si="5">M11+O11+S11+U11</f>
        <v>2500</v>
      </c>
      <c r="L11" s="82">
        <v>2000</v>
      </c>
      <c r="M11" s="82">
        <v>2000</v>
      </c>
      <c r="N11" s="82">
        <v>500</v>
      </c>
      <c r="O11" s="82">
        <v>500</v>
      </c>
      <c r="P11" s="82">
        <v>500</v>
      </c>
      <c r="Q11" s="82">
        <v>500</v>
      </c>
      <c r="R11" s="82"/>
      <c r="S11" s="82"/>
      <c r="T11" s="82"/>
      <c r="U11" s="82"/>
      <c r="V11" s="82"/>
      <c r="W11" s="82"/>
      <c r="X11" s="82"/>
      <c r="Y11" s="82"/>
    </row>
    <row r="12" spans="1:25" x14ac:dyDescent="0.25">
      <c r="A12" s="84" t="s">
        <v>223</v>
      </c>
      <c r="B12" s="82">
        <f t="shared" si="0"/>
        <v>3800</v>
      </c>
      <c r="C12" s="92">
        <f t="shared" si="1"/>
        <v>3700</v>
      </c>
      <c r="D12" s="82"/>
      <c r="E12" s="82"/>
      <c r="F12" s="82">
        <f t="shared" si="2"/>
        <v>3800</v>
      </c>
      <c r="G12" s="92">
        <f t="shared" si="3"/>
        <v>3700</v>
      </c>
      <c r="H12" s="82">
        <v>500</v>
      </c>
      <c r="I12" s="82">
        <v>400</v>
      </c>
      <c r="J12" s="82">
        <f t="shared" si="4"/>
        <v>3300</v>
      </c>
      <c r="K12" s="92">
        <v>3300</v>
      </c>
      <c r="L12" s="82">
        <v>3300</v>
      </c>
      <c r="M12" s="82">
        <v>3300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1:25" x14ac:dyDescent="0.25">
      <c r="A13" s="84" t="s">
        <v>224</v>
      </c>
      <c r="B13" s="82">
        <f t="shared" si="0"/>
        <v>377</v>
      </c>
      <c r="C13" s="92">
        <f t="shared" si="1"/>
        <v>377</v>
      </c>
      <c r="D13" s="82"/>
      <c r="E13" s="82"/>
      <c r="F13" s="82">
        <f t="shared" si="2"/>
        <v>377</v>
      </c>
      <c r="G13" s="92">
        <v>377</v>
      </c>
      <c r="H13" s="82"/>
      <c r="I13" s="82"/>
      <c r="J13" s="82">
        <f t="shared" si="4"/>
        <v>377</v>
      </c>
      <c r="K13" s="92">
        <v>377</v>
      </c>
      <c r="L13" s="82">
        <v>185</v>
      </c>
      <c r="M13" s="82">
        <v>185</v>
      </c>
      <c r="N13" s="82"/>
      <c r="O13" s="82"/>
      <c r="P13" s="82"/>
      <c r="Q13" s="82"/>
      <c r="R13" s="82"/>
      <c r="S13" s="82"/>
      <c r="T13" s="82"/>
      <c r="U13" s="82"/>
      <c r="V13" s="82">
        <v>192</v>
      </c>
      <c r="W13" s="82">
        <v>192</v>
      </c>
      <c r="X13" s="82"/>
      <c r="Y13" s="82"/>
    </row>
    <row r="14" spans="1:25" x14ac:dyDescent="0.25">
      <c r="A14" s="84" t="s">
        <v>225</v>
      </c>
      <c r="B14" s="82">
        <f t="shared" si="0"/>
        <v>1020</v>
      </c>
      <c r="C14" s="92">
        <v>1224</v>
      </c>
      <c r="D14" s="82"/>
      <c r="E14" s="82"/>
      <c r="F14" s="82">
        <f t="shared" si="2"/>
        <v>1020</v>
      </c>
      <c r="G14" s="92">
        <f t="shared" si="3"/>
        <v>1224</v>
      </c>
      <c r="H14" s="82"/>
      <c r="I14" s="82">
        <v>204</v>
      </c>
      <c r="J14" s="82">
        <f t="shared" si="4"/>
        <v>1020</v>
      </c>
      <c r="K14" s="92">
        <f t="shared" si="5"/>
        <v>1020</v>
      </c>
      <c r="L14" s="82">
        <v>1020</v>
      </c>
      <c r="M14" s="82">
        <v>1020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>
        <v>204</v>
      </c>
    </row>
    <row r="15" spans="1:25" x14ac:dyDescent="0.25">
      <c r="A15" s="84" t="s">
        <v>226</v>
      </c>
      <c r="B15" s="82">
        <f t="shared" si="0"/>
        <v>593</v>
      </c>
      <c r="C15" s="92">
        <f t="shared" si="1"/>
        <v>837</v>
      </c>
      <c r="D15" s="82"/>
      <c r="E15" s="82"/>
      <c r="F15" s="82">
        <f t="shared" si="2"/>
        <v>593</v>
      </c>
      <c r="G15" s="92">
        <f t="shared" si="3"/>
        <v>837</v>
      </c>
      <c r="H15" s="82">
        <v>260</v>
      </c>
      <c r="I15" s="82">
        <v>162</v>
      </c>
      <c r="J15" s="82">
        <f t="shared" si="4"/>
        <v>333</v>
      </c>
      <c r="K15" s="92">
        <v>675</v>
      </c>
      <c r="L15" s="82">
        <v>283</v>
      </c>
      <c r="M15" s="82">
        <v>675</v>
      </c>
      <c r="N15" s="82"/>
      <c r="O15" s="82"/>
      <c r="P15" s="82"/>
      <c r="Q15" s="82"/>
      <c r="R15" s="82"/>
      <c r="S15" s="82"/>
      <c r="T15" s="82"/>
      <c r="U15" s="82"/>
      <c r="V15" s="82">
        <v>50</v>
      </c>
      <c r="W15" s="82">
        <v>50</v>
      </c>
      <c r="X15" s="82">
        <v>260</v>
      </c>
      <c r="Y15" s="82">
        <v>200</v>
      </c>
    </row>
    <row r="16" spans="1:25" x14ac:dyDescent="0.25">
      <c r="A16" s="83" t="s">
        <v>227</v>
      </c>
      <c r="B16" s="82">
        <f t="shared" si="0"/>
        <v>0</v>
      </c>
      <c r="C16" s="92">
        <f t="shared" si="1"/>
        <v>0</v>
      </c>
      <c r="D16" s="82"/>
      <c r="E16" s="82"/>
      <c r="F16" s="82">
        <f t="shared" si="2"/>
        <v>0</v>
      </c>
      <c r="G16" s="92">
        <f t="shared" si="3"/>
        <v>0</v>
      </c>
      <c r="H16" s="82"/>
      <c r="I16" s="82"/>
      <c r="J16" s="82">
        <f t="shared" si="4"/>
        <v>0</v>
      </c>
      <c r="K16" s="92">
        <f t="shared" si="5"/>
        <v>0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7" spans="1:25" s="89" customFormat="1" x14ac:dyDescent="0.25">
      <c r="A17" s="85" t="s">
        <v>14</v>
      </c>
      <c r="B17" s="88">
        <f>SUM(B7:B16)</f>
        <v>23604</v>
      </c>
      <c r="C17" s="88">
        <f t="shared" ref="C17:Y17" si="6">SUM(C7:C16)</f>
        <v>24238</v>
      </c>
      <c r="D17" s="88">
        <f t="shared" si="6"/>
        <v>0</v>
      </c>
      <c r="E17" s="88">
        <f t="shared" si="6"/>
        <v>0</v>
      </c>
      <c r="F17" s="88">
        <f t="shared" si="6"/>
        <v>23604</v>
      </c>
      <c r="G17" s="88">
        <f t="shared" si="6"/>
        <v>24238</v>
      </c>
      <c r="H17" s="88">
        <f>SUM(H7:H16)</f>
        <v>5200</v>
      </c>
      <c r="I17" s="88">
        <f t="shared" si="6"/>
        <v>5173</v>
      </c>
      <c r="J17" s="88">
        <f t="shared" si="6"/>
        <v>18404</v>
      </c>
      <c r="K17" s="88">
        <f t="shared" si="6"/>
        <v>19065</v>
      </c>
      <c r="L17" s="88">
        <f t="shared" si="6"/>
        <v>15725</v>
      </c>
      <c r="M17" s="88">
        <f t="shared" si="6"/>
        <v>16066</v>
      </c>
      <c r="N17" s="88">
        <f t="shared" si="6"/>
        <v>1419</v>
      </c>
      <c r="O17" s="88">
        <f t="shared" si="6"/>
        <v>1740</v>
      </c>
      <c r="P17" s="88">
        <f t="shared" si="6"/>
        <v>740</v>
      </c>
      <c r="Q17" s="88">
        <f t="shared" si="6"/>
        <v>740</v>
      </c>
      <c r="R17" s="88">
        <f t="shared" si="6"/>
        <v>0</v>
      </c>
      <c r="S17" s="88">
        <f t="shared" si="6"/>
        <v>0</v>
      </c>
      <c r="T17" s="88">
        <f t="shared" si="6"/>
        <v>20</v>
      </c>
      <c r="U17" s="88">
        <f t="shared" si="6"/>
        <v>15</v>
      </c>
      <c r="V17" s="88">
        <f t="shared" si="6"/>
        <v>1240</v>
      </c>
      <c r="W17" s="88">
        <f t="shared" si="6"/>
        <v>1294</v>
      </c>
      <c r="X17" s="88">
        <f t="shared" si="6"/>
        <v>618</v>
      </c>
      <c r="Y17" s="88">
        <f t="shared" si="6"/>
        <v>654</v>
      </c>
    </row>
    <row r="18" spans="1:25" x14ac:dyDescent="0.25">
      <c r="A18" s="83" t="s">
        <v>228</v>
      </c>
      <c r="B18" s="86">
        <f>F18</f>
        <v>1220</v>
      </c>
      <c r="C18" s="86">
        <v>1220</v>
      </c>
      <c r="D18" s="86"/>
      <c r="E18" s="86"/>
      <c r="F18" s="86">
        <f>H18+J18</f>
        <v>1220</v>
      </c>
      <c r="G18" s="86">
        <v>1220</v>
      </c>
      <c r="H18" s="86">
        <v>400</v>
      </c>
      <c r="I18" s="86">
        <v>420</v>
      </c>
      <c r="J18" s="86">
        <f>L18+N18+R18+T18+V18</f>
        <v>820</v>
      </c>
      <c r="K18" s="86">
        <v>800</v>
      </c>
      <c r="L18" s="86">
        <v>820</v>
      </c>
      <c r="M18" s="86">
        <v>800</v>
      </c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>
        <v>33</v>
      </c>
    </row>
    <row r="19" spans="1:25" x14ac:dyDescent="0.25">
      <c r="A19" s="83" t="s">
        <v>229</v>
      </c>
      <c r="B19" s="86">
        <f t="shared" ref="B19:B38" si="7">F19</f>
        <v>2890</v>
      </c>
      <c r="C19" s="86">
        <v>2890</v>
      </c>
      <c r="D19" s="86"/>
      <c r="E19" s="86"/>
      <c r="F19" s="86">
        <f t="shared" ref="F19:F38" si="8">H19+J19</f>
        <v>2890</v>
      </c>
      <c r="G19" s="86">
        <v>2890</v>
      </c>
      <c r="H19" s="86">
        <v>740</v>
      </c>
      <c r="I19" s="86">
        <v>740</v>
      </c>
      <c r="J19" s="86">
        <f t="shared" ref="J19:J38" si="9">L19+N19+R19+T19+V19</f>
        <v>2150</v>
      </c>
      <c r="K19" s="86">
        <v>2150</v>
      </c>
      <c r="L19" s="86">
        <v>1850</v>
      </c>
      <c r="M19" s="86">
        <v>1850</v>
      </c>
      <c r="N19" s="86">
        <v>300</v>
      </c>
      <c r="O19" s="86">
        <v>300</v>
      </c>
      <c r="P19" s="86">
        <v>300</v>
      </c>
      <c r="Q19" s="86">
        <v>300</v>
      </c>
      <c r="R19" s="86"/>
      <c r="S19" s="86"/>
      <c r="T19" s="86"/>
      <c r="U19" s="86"/>
      <c r="V19" s="86"/>
      <c r="W19" s="86"/>
      <c r="X19" s="86"/>
      <c r="Y19" s="86"/>
    </row>
    <row r="20" spans="1:25" x14ac:dyDescent="0.25">
      <c r="A20" s="83" t="s">
        <v>230</v>
      </c>
      <c r="B20" s="86">
        <f t="shared" si="7"/>
        <v>1700</v>
      </c>
      <c r="C20" s="86">
        <v>1600</v>
      </c>
      <c r="D20" s="86"/>
      <c r="E20" s="86"/>
      <c r="F20" s="86">
        <f t="shared" si="8"/>
        <v>1700</v>
      </c>
      <c r="G20" s="86">
        <v>1700</v>
      </c>
      <c r="H20" s="86">
        <v>850</v>
      </c>
      <c r="I20" s="86">
        <v>750</v>
      </c>
      <c r="J20" s="86">
        <f t="shared" si="9"/>
        <v>850</v>
      </c>
      <c r="K20" s="86">
        <v>850</v>
      </c>
      <c r="L20" s="86">
        <v>850</v>
      </c>
      <c r="M20" s="86">
        <v>850</v>
      </c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</row>
    <row r="21" spans="1:25" x14ac:dyDescent="0.25">
      <c r="A21" s="83" t="s">
        <v>231</v>
      </c>
      <c r="B21" s="86">
        <f t="shared" si="7"/>
        <v>600</v>
      </c>
      <c r="C21" s="86">
        <v>600</v>
      </c>
      <c r="D21" s="86"/>
      <c r="E21" s="86"/>
      <c r="F21" s="86">
        <f t="shared" si="8"/>
        <v>600</v>
      </c>
      <c r="G21" s="86">
        <v>600</v>
      </c>
      <c r="H21" s="86">
        <v>200</v>
      </c>
      <c r="I21" s="86">
        <v>200</v>
      </c>
      <c r="J21" s="86">
        <f t="shared" si="9"/>
        <v>400</v>
      </c>
      <c r="K21" s="86">
        <v>400</v>
      </c>
      <c r="L21" s="86">
        <v>400</v>
      </c>
      <c r="M21" s="86">
        <v>400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</row>
    <row r="22" spans="1:25" x14ac:dyDescent="0.25">
      <c r="A22" s="83" t="s">
        <v>232</v>
      </c>
      <c r="B22" s="86">
        <f t="shared" si="7"/>
        <v>850</v>
      </c>
      <c r="C22" s="86">
        <v>850</v>
      </c>
      <c r="D22" s="86"/>
      <c r="E22" s="86"/>
      <c r="F22" s="86">
        <f t="shared" si="8"/>
        <v>850</v>
      </c>
      <c r="G22" s="86">
        <v>850</v>
      </c>
      <c r="H22" s="86">
        <v>200</v>
      </c>
      <c r="I22" s="86">
        <v>200</v>
      </c>
      <c r="J22" s="86">
        <f t="shared" si="9"/>
        <v>650</v>
      </c>
      <c r="K22" s="86">
        <v>650</v>
      </c>
      <c r="L22" s="86">
        <v>650</v>
      </c>
      <c r="M22" s="86">
        <v>650</v>
      </c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>
        <v>190</v>
      </c>
    </row>
    <row r="23" spans="1:25" x14ac:dyDescent="0.25">
      <c r="A23" s="83" t="s">
        <v>233</v>
      </c>
      <c r="B23" s="86">
        <f t="shared" si="7"/>
        <v>920</v>
      </c>
      <c r="C23" s="86">
        <v>970</v>
      </c>
      <c r="D23" s="86"/>
      <c r="E23" s="86"/>
      <c r="F23" s="86">
        <f t="shared" si="8"/>
        <v>920</v>
      </c>
      <c r="G23" s="86">
        <v>970</v>
      </c>
      <c r="H23" s="86">
        <v>150</v>
      </c>
      <c r="I23" s="86">
        <v>100</v>
      </c>
      <c r="J23" s="86">
        <f t="shared" si="9"/>
        <v>770</v>
      </c>
      <c r="K23" s="86">
        <v>870</v>
      </c>
      <c r="L23" s="86">
        <v>700</v>
      </c>
      <c r="M23" s="86">
        <v>550</v>
      </c>
      <c r="N23" s="86"/>
      <c r="O23" s="86">
        <v>250</v>
      </c>
      <c r="P23" s="86"/>
      <c r="Q23" s="86">
        <v>250</v>
      </c>
      <c r="R23" s="86"/>
      <c r="S23" s="86"/>
      <c r="T23" s="86"/>
      <c r="U23" s="86"/>
      <c r="V23" s="86">
        <v>70</v>
      </c>
      <c r="W23" s="86">
        <v>70</v>
      </c>
      <c r="X23" s="86"/>
      <c r="Y23" s="86">
        <v>100</v>
      </c>
    </row>
    <row r="24" spans="1:25" x14ac:dyDescent="0.25">
      <c r="A24" s="83" t="s">
        <v>234</v>
      </c>
      <c r="B24" s="86">
        <f t="shared" si="7"/>
        <v>276</v>
      </c>
      <c r="C24" s="86">
        <v>260</v>
      </c>
      <c r="D24" s="86"/>
      <c r="E24" s="86"/>
      <c r="F24" s="86">
        <f t="shared" si="8"/>
        <v>276</v>
      </c>
      <c r="G24" s="86">
        <v>260</v>
      </c>
      <c r="H24" s="86">
        <v>126</v>
      </c>
      <c r="I24" s="86">
        <v>110</v>
      </c>
      <c r="J24" s="86">
        <f t="shared" si="9"/>
        <v>150</v>
      </c>
      <c r="K24" s="86">
        <v>150</v>
      </c>
      <c r="L24" s="86">
        <v>150</v>
      </c>
      <c r="M24" s="86">
        <v>150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</row>
    <row r="25" spans="1:25" ht="16.5" customHeight="1" x14ac:dyDescent="0.25">
      <c r="A25" s="83" t="s">
        <v>235</v>
      </c>
      <c r="B25" s="86">
        <f t="shared" si="7"/>
        <v>1751</v>
      </c>
      <c r="C25" s="86">
        <v>1575</v>
      </c>
      <c r="D25" s="86"/>
      <c r="E25" s="86"/>
      <c r="F25" s="86">
        <f t="shared" si="8"/>
        <v>1751</v>
      </c>
      <c r="G25" s="86">
        <v>1575</v>
      </c>
      <c r="H25" s="86">
        <v>353</v>
      </c>
      <c r="I25" s="86">
        <v>400</v>
      </c>
      <c r="J25" s="86">
        <f t="shared" si="9"/>
        <v>1398</v>
      </c>
      <c r="K25" s="86">
        <v>1175</v>
      </c>
      <c r="L25" s="86">
        <v>1123</v>
      </c>
      <c r="M25" s="86">
        <v>900</v>
      </c>
      <c r="N25" s="86"/>
      <c r="O25" s="86"/>
      <c r="P25" s="86"/>
      <c r="Q25" s="86"/>
      <c r="R25" s="86"/>
      <c r="S25" s="86"/>
      <c r="T25" s="86"/>
      <c r="U25" s="86"/>
      <c r="V25" s="86">
        <v>275</v>
      </c>
      <c r="W25" s="86">
        <v>275</v>
      </c>
      <c r="X25" s="86"/>
      <c r="Y25" s="86"/>
    </row>
    <row r="26" spans="1:25" x14ac:dyDescent="0.25">
      <c r="A26" s="83" t="s">
        <v>236</v>
      </c>
      <c r="B26" s="86">
        <f t="shared" si="7"/>
        <v>1120</v>
      </c>
      <c r="C26" s="86">
        <v>1120</v>
      </c>
      <c r="D26" s="86"/>
      <c r="E26" s="86"/>
      <c r="F26" s="86">
        <f t="shared" si="8"/>
        <v>1120</v>
      </c>
      <c r="G26" s="86">
        <v>1120</v>
      </c>
      <c r="H26" s="86">
        <v>320</v>
      </c>
      <c r="I26" s="86">
        <v>320</v>
      </c>
      <c r="J26" s="86">
        <f t="shared" si="9"/>
        <v>800</v>
      </c>
      <c r="K26" s="86">
        <v>800</v>
      </c>
      <c r="L26" s="86">
        <v>800</v>
      </c>
      <c r="M26" s="86">
        <v>800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>
        <v>330</v>
      </c>
      <c r="Y26" s="86">
        <v>330</v>
      </c>
    </row>
    <row r="27" spans="1:25" x14ac:dyDescent="0.25">
      <c r="A27" s="83" t="s">
        <v>237</v>
      </c>
      <c r="B27" s="86">
        <f t="shared" si="7"/>
        <v>550</v>
      </c>
      <c r="C27" s="86">
        <v>600</v>
      </c>
      <c r="D27" s="86"/>
      <c r="E27" s="86"/>
      <c r="F27" s="86">
        <f t="shared" si="8"/>
        <v>550</v>
      </c>
      <c r="G27" s="86">
        <v>600</v>
      </c>
      <c r="H27" s="86">
        <v>200</v>
      </c>
      <c r="I27" s="86">
        <v>200</v>
      </c>
      <c r="J27" s="86">
        <f t="shared" si="9"/>
        <v>350</v>
      </c>
      <c r="K27" s="86">
        <f t="shared" ref="K27:K28" si="10">M27+O27+S27+U27</f>
        <v>400</v>
      </c>
      <c r="L27" s="86">
        <v>350</v>
      </c>
      <c r="M27" s="86">
        <v>400</v>
      </c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</row>
    <row r="28" spans="1:25" x14ac:dyDescent="0.25">
      <c r="A28" s="83" t="s">
        <v>238</v>
      </c>
      <c r="B28" s="86">
        <f t="shared" si="7"/>
        <v>0</v>
      </c>
      <c r="C28" s="86"/>
      <c r="D28" s="86"/>
      <c r="E28" s="86"/>
      <c r="F28" s="86">
        <f t="shared" si="8"/>
        <v>0</v>
      </c>
      <c r="G28" s="86"/>
      <c r="H28" s="86"/>
      <c r="I28" s="86"/>
      <c r="J28" s="86">
        <f t="shared" si="9"/>
        <v>0</v>
      </c>
      <c r="K28" s="86">
        <f t="shared" si="10"/>
        <v>0</v>
      </c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</row>
    <row r="29" spans="1:25" x14ac:dyDescent="0.25">
      <c r="A29" s="83" t="s">
        <v>239</v>
      </c>
      <c r="B29" s="86">
        <f t="shared" si="7"/>
        <v>700</v>
      </c>
      <c r="C29" s="86">
        <v>700</v>
      </c>
      <c r="D29" s="86"/>
      <c r="E29" s="86"/>
      <c r="F29" s="86">
        <f t="shared" si="8"/>
        <v>700</v>
      </c>
      <c r="G29" s="86">
        <v>700</v>
      </c>
      <c r="H29" s="86"/>
      <c r="I29" s="86"/>
      <c r="J29" s="86">
        <f t="shared" si="9"/>
        <v>700</v>
      </c>
      <c r="K29" s="86">
        <v>700</v>
      </c>
      <c r="L29" s="86">
        <v>350</v>
      </c>
      <c r="M29" s="86">
        <v>350</v>
      </c>
      <c r="N29" s="86">
        <v>350</v>
      </c>
      <c r="O29" s="86">
        <v>350</v>
      </c>
      <c r="P29" s="86">
        <v>350</v>
      </c>
      <c r="Q29" s="86">
        <v>350</v>
      </c>
      <c r="R29" s="86"/>
      <c r="S29" s="86"/>
      <c r="T29" s="86"/>
      <c r="U29" s="86"/>
      <c r="V29" s="86"/>
      <c r="W29" s="86"/>
      <c r="X29" s="86"/>
      <c r="Y29" s="86"/>
    </row>
    <row r="30" spans="1:25" x14ac:dyDescent="0.25">
      <c r="A30" s="83" t="s">
        <v>240</v>
      </c>
      <c r="B30" s="86">
        <f t="shared" si="7"/>
        <v>631</v>
      </c>
      <c r="C30" s="86">
        <v>641</v>
      </c>
      <c r="D30" s="86"/>
      <c r="E30" s="86"/>
      <c r="F30" s="86">
        <f t="shared" si="8"/>
        <v>631</v>
      </c>
      <c r="G30" s="86">
        <v>641</v>
      </c>
      <c r="H30" s="86">
        <v>185</v>
      </c>
      <c r="I30" s="86">
        <v>288</v>
      </c>
      <c r="J30" s="86">
        <f t="shared" si="9"/>
        <v>446</v>
      </c>
      <c r="K30" s="86">
        <f t="shared" ref="K30:K38" si="11">M30+O30+S30+U30</f>
        <v>353</v>
      </c>
      <c r="L30" s="86">
        <v>446</v>
      </c>
      <c r="M30" s="86">
        <v>353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>
        <v>185</v>
      </c>
      <c r="Y30" s="86"/>
    </row>
    <row r="31" spans="1:25" x14ac:dyDescent="0.25">
      <c r="A31" s="83" t="s">
        <v>241</v>
      </c>
      <c r="B31" s="86">
        <f t="shared" si="7"/>
        <v>0</v>
      </c>
      <c r="C31" s="86"/>
      <c r="D31" s="86"/>
      <c r="E31" s="86"/>
      <c r="F31" s="86">
        <f t="shared" si="8"/>
        <v>0</v>
      </c>
      <c r="G31" s="86"/>
      <c r="H31" s="86"/>
      <c r="I31" s="86"/>
      <c r="J31" s="86">
        <f t="shared" si="9"/>
        <v>0</v>
      </c>
      <c r="K31" s="86">
        <f t="shared" si="11"/>
        <v>0</v>
      </c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</row>
    <row r="32" spans="1:25" x14ac:dyDescent="0.25">
      <c r="A32" s="83" t="s">
        <v>242</v>
      </c>
      <c r="B32" s="86">
        <f t="shared" si="7"/>
        <v>0</v>
      </c>
      <c r="C32" s="86"/>
      <c r="D32" s="86"/>
      <c r="E32" s="86"/>
      <c r="F32" s="86">
        <f t="shared" si="8"/>
        <v>0</v>
      </c>
      <c r="G32" s="86"/>
      <c r="H32" s="86"/>
      <c r="I32" s="86"/>
      <c r="J32" s="86">
        <f t="shared" si="9"/>
        <v>0</v>
      </c>
      <c r="K32" s="86">
        <f t="shared" si="11"/>
        <v>0</v>
      </c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</row>
    <row r="33" spans="1:25" x14ac:dyDescent="0.25">
      <c r="A33" s="83" t="s">
        <v>243</v>
      </c>
      <c r="B33" s="86">
        <f t="shared" si="7"/>
        <v>295</v>
      </c>
      <c r="C33" s="86">
        <f>G33</f>
        <v>375</v>
      </c>
      <c r="D33" s="86"/>
      <c r="E33" s="86"/>
      <c r="F33" s="86">
        <f t="shared" si="8"/>
        <v>295</v>
      </c>
      <c r="G33" s="86">
        <f>I33+K33</f>
        <v>375</v>
      </c>
      <c r="H33" s="86">
        <v>140</v>
      </c>
      <c r="I33" s="86">
        <v>200</v>
      </c>
      <c r="J33" s="86">
        <f t="shared" si="9"/>
        <v>155</v>
      </c>
      <c r="K33" s="86">
        <f t="shared" si="11"/>
        <v>175</v>
      </c>
      <c r="L33" s="86"/>
      <c r="M33" s="86"/>
      <c r="N33" s="86"/>
      <c r="O33" s="86"/>
      <c r="P33" s="86"/>
      <c r="Q33" s="86"/>
      <c r="R33" s="86">
        <v>140</v>
      </c>
      <c r="S33" s="86">
        <v>150</v>
      </c>
      <c r="T33" s="86">
        <v>15</v>
      </c>
      <c r="U33" s="86">
        <v>25</v>
      </c>
      <c r="V33" s="86"/>
      <c r="W33" s="86"/>
      <c r="X33" s="86"/>
      <c r="Y33" s="86"/>
    </row>
    <row r="34" spans="1:25" x14ac:dyDescent="0.25">
      <c r="A34" s="83" t="s">
        <v>244</v>
      </c>
      <c r="B34" s="86">
        <f t="shared" si="7"/>
        <v>660</v>
      </c>
      <c r="C34" s="86">
        <v>1060</v>
      </c>
      <c r="D34" s="86"/>
      <c r="E34" s="86"/>
      <c r="F34" s="86">
        <f t="shared" si="8"/>
        <v>660</v>
      </c>
      <c r="G34" s="86">
        <v>1060</v>
      </c>
      <c r="H34" s="86">
        <v>200</v>
      </c>
      <c r="I34" s="86">
        <v>560</v>
      </c>
      <c r="J34" s="86">
        <f t="shared" si="9"/>
        <v>460</v>
      </c>
      <c r="K34" s="86">
        <v>500</v>
      </c>
      <c r="L34" s="86">
        <v>460</v>
      </c>
      <c r="M34" s="86">
        <v>500</v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>
        <v>240</v>
      </c>
      <c r="Y34" s="86">
        <v>350</v>
      </c>
    </row>
    <row r="35" spans="1:25" x14ac:dyDescent="0.25">
      <c r="A35" s="83" t="s">
        <v>245</v>
      </c>
      <c r="B35" s="86">
        <f t="shared" si="7"/>
        <v>195</v>
      </c>
      <c r="C35" s="86">
        <v>330</v>
      </c>
      <c r="D35" s="86"/>
      <c r="E35" s="86"/>
      <c r="F35" s="86">
        <f t="shared" si="8"/>
        <v>195</v>
      </c>
      <c r="G35" s="86">
        <v>330</v>
      </c>
      <c r="H35" s="86">
        <v>50</v>
      </c>
      <c r="I35" s="86">
        <v>100</v>
      </c>
      <c r="J35" s="86">
        <f t="shared" si="9"/>
        <v>145</v>
      </c>
      <c r="K35" s="86">
        <f t="shared" si="11"/>
        <v>230</v>
      </c>
      <c r="L35" s="86">
        <v>145</v>
      </c>
      <c r="M35" s="86">
        <v>130</v>
      </c>
      <c r="N35" s="86"/>
      <c r="O35" s="86">
        <v>100</v>
      </c>
      <c r="P35" s="86"/>
      <c r="Q35" s="86">
        <v>100</v>
      </c>
      <c r="R35" s="86"/>
      <c r="S35" s="86"/>
      <c r="T35" s="86"/>
      <c r="U35" s="86"/>
      <c r="V35" s="86"/>
      <c r="W35" s="86"/>
      <c r="X35" s="86">
        <v>50</v>
      </c>
      <c r="Y35" s="86">
        <v>100</v>
      </c>
    </row>
    <row r="36" spans="1:25" x14ac:dyDescent="0.25">
      <c r="A36" s="83" t="s">
        <v>246</v>
      </c>
      <c r="B36" s="86">
        <f t="shared" si="7"/>
        <v>420</v>
      </c>
      <c r="C36" s="86">
        <v>420</v>
      </c>
      <c r="D36" s="86"/>
      <c r="E36" s="86"/>
      <c r="F36" s="86">
        <f t="shared" si="8"/>
        <v>420</v>
      </c>
      <c r="G36" s="86">
        <v>420</v>
      </c>
      <c r="H36" s="86">
        <v>120</v>
      </c>
      <c r="I36" s="86">
        <v>220</v>
      </c>
      <c r="J36" s="86">
        <f t="shared" si="9"/>
        <v>300</v>
      </c>
      <c r="K36" s="86">
        <v>200</v>
      </c>
      <c r="L36" s="86">
        <v>300</v>
      </c>
      <c r="M36" s="86">
        <v>200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>
        <v>120</v>
      </c>
    </row>
    <row r="37" spans="1:25" x14ac:dyDescent="0.25">
      <c r="A37" s="83" t="s">
        <v>247</v>
      </c>
      <c r="B37" s="86">
        <f t="shared" si="7"/>
        <v>370</v>
      </c>
      <c r="C37" s="86">
        <v>370</v>
      </c>
      <c r="D37" s="86"/>
      <c r="E37" s="86"/>
      <c r="F37" s="86">
        <f t="shared" si="8"/>
        <v>370</v>
      </c>
      <c r="G37" s="86">
        <v>370</v>
      </c>
      <c r="H37" s="86">
        <v>220</v>
      </c>
      <c r="I37" s="86">
        <v>150</v>
      </c>
      <c r="J37" s="86">
        <f t="shared" si="9"/>
        <v>150</v>
      </c>
      <c r="K37" s="86">
        <f t="shared" si="11"/>
        <v>220</v>
      </c>
      <c r="L37" s="86">
        <v>150</v>
      </c>
      <c r="M37" s="86">
        <v>220</v>
      </c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spans="1:25" x14ac:dyDescent="0.25">
      <c r="A38" s="83" t="s">
        <v>248</v>
      </c>
      <c r="B38" s="86">
        <f t="shared" si="7"/>
        <v>130</v>
      </c>
      <c r="C38" s="86">
        <v>100</v>
      </c>
      <c r="D38" s="86"/>
      <c r="E38" s="86"/>
      <c r="F38" s="86">
        <f t="shared" si="8"/>
        <v>130</v>
      </c>
      <c r="G38" s="86">
        <v>100</v>
      </c>
      <c r="H38" s="86">
        <v>60</v>
      </c>
      <c r="I38" s="86">
        <v>40</v>
      </c>
      <c r="J38" s="86">
        <f t="shared" si="9"/>
        <v>70</v>
      </c>
      <c r="K38" s="86">
        <f t="shared" si="11"/>
        <v>60</v>
      </c>
      <c r="L38" s="86">
        <v>70</v>
      </c>
      <c r="M38" s="86">
        <v>60</v>
      </c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>
        <v>60</v>
      </c>
      <c r="Y38" s="86"/>
    </row>
    <row r="39" spans="1:25" s="89" customFormat="1" x14ac:dyDescent="0.25">
      <c r="A39" s="90" t="s">
        <v>15</v>
      </c>
      <c r="B39" s="88">
        <f>SUM(B18:B38)</f>
        <v>15278</v>
      </c>
      <c r="C39" s="88">
        <f t="shared" ref="C39:I39" si="12">SUM(C18:C38)</f>
        <v>15681</v>
      </c>
      <c r="D39" s="88">
        <f t="shared" si="12"/>
        <v>0</v>
      </c>
      <c r="E39" s="88">
        <f t="shared" si="12"/>
        <v>0</v>
      </c>
      <c r="F39" s="88">
        <f t="shared" si="12"/>
        <v>15278</v>
      </c>
      <c r="G39" s="88">
        <f t="shared" si="12"/>
        <v>15781</v>
      </c>
      <c r="H39" s="88">
        <f t="shared" si="12"/>
        <v>4514</v>
      </c>
      <c r="I39" s="88">
        <f t="shared" si="12"/>
        <v>4998</v>
      </c>
      <c r="J39" s="88">
        <f>SUM(J18:J38)</f>
        <v>10764</v>
      </c>
      <c r="K39" s="88">
        <f>SUM(K18:K36)</f>
        <v>10403</v>
      </c>
      <c r="L39" s="88">
        <f t="shared" ref="L39:W39" si="13">SUM(L18:L38)</f>
        <v>9614</v>
      </c>
      <c r="M39" s="88">
        <f t="shared" si="13"/>
        <v>9163</v>
      </c>
      <c r="N39" s="88">
        <f t="shared" si="13"/>
        <v>650</v>
      </c>
      <c r="O39" s="88">
        <f t="shared" si="13"/>
        <v>1000</v>
      </c>
      <c r="P39" s="88">
        <f t="shared" si="13"/>
        <v>650</v>
      </c>
      <c r="Q39" s="88">
        <f t="shared" si="13"/>
        <v>1000</v>
      </c>
      <c r="R39" s="88">
        <f t="shared" si="13"/>
        <v>140</v>
      </c>
      <c r="S39" s="88">
        <f t="shared" si="13"/>
        <v>150</v>
      </c>
      <c r="T39" s="88">
        <f t="shared" si="13"/>
        <v>15</v>
      </c>
      <c r="U39" s="88">
        <f t="shared" si="13"/>
        <v>25</v>
      </c>
      <c r="V39" s="88">
        <f t="shared" si="13"/>
        <v>345</v>
      </c>
      <c r="W39" s="88">
        <f t="shared" si="13"/>
        <v>345</v>
      </c>
      <c r="X39" s="88">
        <f>SUM(X18:X38)</f>
        <v>865</v>
      </c>
      <c r="Y39" s="88">
        <f>SUM(Y18:Y38)</f>
        <v>1223</v>
      </c>
    </row>
    <row r="40" spans="1:25" x14ac:dyDescent="0.25">
      <c r="A40" s="1" t="s">
        <v>16</v>
      </c>
      <c r="B40" s="86">
        <f>D40+F40</f>
        <v>39372</v>
      </c>
      <c r="C40" s="86">
        <v>38335</v>
      </c>
      <c r="D40" s="86">
        <v>38777</v>
      </c>
      <c r="E40" s="86">
        <v>37740</v>
      </c>
      <c r="F40" s="86">
        <v>595</v>
      </c>
      <c r="G40" s="86">
        <v>595</v>
      </c>
      <c r="H40" s="86"/>
      <c r="I40" s="86"/>
      <c r="J40" s="86">
        <f>L40+N40+R40+T40+V40</f>
        <v>595</v>
      </c>
      <c r="K40" s="86">
        <v>595</v>
      </c>
      <c r="L40" s="86">
        <v>150</v>
      </c>
      <c r="M40" s="86">
        <v>150</v>
      </c>
      <c r="N40" s="86"/>
      <c r="O40" s="86"/>
      <c r="P40" s="86"/>
      <c r="Q40" s="86"/>
      <c r="R40" s="86">
        <v>340</v>
      </c>
      <c r="S40" s="86">
        <v>340</v>
      </c>
      <c r="T40" s="86">
        <v>97</v>
      </c>
      <c r="U40" s="86">
        <v>97</v>
      </c>
      <c r="V40" s="86">
        <v>8</v>
      </c>
      <c r="W40" s="86">
        <v>8</v>
      </c>
      <c r="X40" s="86"/>
      <c r="Y40" s="86"/>
    </row>
    <row r="41" spans="1:25" s="89" customFormat="1" x14ac:dyDescent="0.25">
      <c r="A41" s="90" t="s">
        <v>17</v>
      </c>
      <c r="B41" s="88">
        <f>B17+B39+B40</f>
        <v>78254</v>
      </c>
      <c r="C41" s="88">
        <v>78254</v>
      </c>
      <c r="D41" s="88">
        <f t="shared" ref="D41:Y41" si="14">D17+D39+D40</f>
        <v>38777</v>
      </c>
      <c r="E41" s="88">
        <v>37640</v>
      </c>
      <c r="F41" s="88">
        <f t="shared" si="14"/>
        <v>39477</v>
      </c>
      <c r="G41" s="88">
        <f t="shared" si="14"/>
        <v>40614</v>
      </c>
      <c r="H41" s="91">
        <f t="shared" si="14"/>
        <v>9714</v>
      </c>
      <c r="I41" s="88">
        <f t="shared" si="14"/>
        <v>10171</v>
      </c>
      <c r="J41" s="91">
        <f t="shared" si="14"/>
        <v>29763</v>
      </c>
      <c r="K41" s="88">
        <f t="shared" si="14"/>
        <v>30063</v>
      </c>
      <c r="L41" s="91">
        <f t="shared" si="14"/>
        <v>25489</v>
      </c>
      <c r="M41" s="88">
        <f t="shared" si="14"/>
        <v>25379</v>
      </c>
      <c r="N41" s="91">
        <f t="shared" si="14"/>
        <v>2069</v>
      </c>
      <c r="O41" s="88">
        <f t="shared" si="14"/>
        <v>2740</v>
      </c>
      <c r="P41" s="91">
        <f t="shared" si="14"/>
        <v>1390</v>
      </c>
      <c r="Q41" s="88">
        <f t="shared" si="14"/>
        <v>1740</v>
      </c>
      <c r="R41" s="91">
        <f t="shared" si="14"/>
        <v>480</v>
      </c>
      <c r="S41" s="88">
        <f t="shared" si="14"/>
        <v>490</v>
      </c>
      <c r="T41" s="91">
        <f t="shared" si="14"/>
        <v>132</v>
      </c>
      <c r="U41" s="88">
        <f t="shared" si="14"/>
        <v>137</v>
      </c>
      <c r="V41" s="91">
        <f t="shared" si="14"/>
        <v>1593</v>
      </c>
      <c r="W41" s="88">
        <f t="shared" si="14"/>
        <v>1647</v>
      </c>
      <c r="X41" s="88">
        <f t="shared" si="14"/>
        <v>1483</v>
      </c>
      <c r="Y41" s="88">
        <f t="shared" si="14"/>
        <v>1877</v>
      </c>
    </row>
    <row r="42" spans="1:25" x14ac:dyDescent="0.25"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</row>
    <row r="43" spans="1:25" x14ac:dyDescent="0.25"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</row>
  </sheetData>
  <mergeCells count="17">
    <mergeCell ref="B5:C5"/>
    <mergeCell ref="D5:E5"/>
    <mergeCell ref="F5:G5"/>
    <mergeCell ref="H5:I5"/>
    <mergeCell ref="J5:K5"/>
    <mergeCell ref="A1:Y1"/>
    <mergeCell ref="X5:Y5"/>
    <mergeCell ref="A2:Y2"/>
    <mergeCell ref="A3:Y3"/>
    <mergeCell ref="A4:Y4"/>
    <mergeCell ref="L5:M5"/>
    <mergeCell ref="N5:O5"/>
    <mergeCell ref="P5:Q5"/>
    <mergeCell ref="R5:S5"/>
    <mergeCell ref="T5:U5"/>
    <mergeCell ref="V5:W5"/>
    <mergeCell ref="A5:A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view="pageBreakPreview" zoomScaleNormal="100" zoomScaleSheetLayoutView="100" workbookViewId="0">
      <selection activeCell="J36" sqref="J36"/>
    </sheetView>
  </sheetViews>
  <sheetFormatPr defaultRowHeight="15" x14ac:dyDescent="0.25"/>
  <cols>
    <col min="1" max="1" width="4.85546875" customWidth="1"/>
    <col min="2" max="2" width="30.42578125" customWidth="1"/>
    <col min="3" max="3" width="17" customWidth="1"/>
    <col min="4" max="4" width="44" customWidth="1"/>
  </cols>
  <sheetData>
    <row r="1" spans="1:4" ht="20.25" x14ac:dyDescent="0.3">
      <c r="D1" s="72" t="s">
        <v>178</v>
      </c>
    </row>
    <row r="2" spans="1:4" ht="49.5" customHeight="1" x14ac:dyDescent="0.25">
      <c r="A2" s="155" t="s">
        <v>269</v>
      </c>
      <c r="B2" s="156"/>
      <c r="C2" s="156"/>
      <c r="D2" s="156"/>
    </row>
    <row r="3" spans="1:4" ht="15.75" x14ac:dyDescent="0.25">
      <c r="A3" s="20"/>
      <c r="B3" s="20"/>
      <c r="C3" s="20"/>
      <c r="D3" s="20"/>
    </row>
    <row r="4" spans="1:4" ht="45" x14ac:dyDescent="0.25">
      <c r="A4" s="31" t="s">
        <v>111</v>
      </c>
      <c r="B4" s="31" t="s">
        <v>115</v>
      </c>
      <c r="C4" s="31" t="s">
        <v>116</v>
      </c>
      <c r="D4" s="31" t="s">
        <v>117</v>
      </c>
    </row>
    <row r="5" spans="1:4" ht="15.75" x14ac:dyDescent="0.25">
      <c r="A5" s="21" t="s">
        <v>56</v>
      </c>
      <c r="B5" s="21" t="s">
        <v>249</v>
      </c>
      <c r="C5" s="106">
        <v>3</v>
      </c>
      <c r="D5" s="21" t="s">
        <v>250</v>
      </c>
    </row>
    <row r="6" spans="1:4" ht="15.75" x14ac:dyDescent="0.25">
      <c r="A6" s="21" t="s">
        <v>57</v>
      </c>
      <c r="B6" s="21"/>
      <c r="C6" s="21"/>
      <c r="D6" s="21"/>
    </row>
    <row r="7" spans="1:4" ht="15.75" x14ac:dyDescent="0.25">
      <c r="A7" s="21" t="s">
        <v>118</v>
      </c>
      <c r="B7" s="21"/>
      <c r="C7" s="21"/>
      <c r="D7" s="21"/>
    </row>
    <row r="8" spans="1:4" ht="15.75" x14ac:dyDescent="0.25">
      <c r="A8" s="21" t="s">
        <v>95</v>
      </c>
      <c r="B8" s="21"/>
      <c r="C8" s="21"/>
      <c r="D8" s="21"/>
    </row>
    <row r="9" spans="1:4" ht="15.75" x14ac:dyDescent="0.25">
      <c r="A9" s="21"/>
      <c r="B9" s="21" t="s">
        <v>119</v>
      </c>
      <c r="C9" s="21"/>
      <c r="D9" s="21"/>
    </row>
    <row r="10" spans="1:4" ht="15.75" x14ac:dyDescent="0.25">
      <c r="A10" s="20"/>
      <c r="B10" s="20"/>
      <c r="C10" s="20"/>
      <c r="D10" s="20"/>
    </row>
    <row r="11" spans="1:4" ht="15.75" x14ac:dyDescent="0.25">
      <c r="A11" s="20"/>
      <c r="B11" s="20"/>
      <c r="C11" s="20"/>
      <c r="D11" s="20"/>
    </row>
    <row r="12" spans="1:4" ht="15.75" x14ac:dyDescent="0.25">
      <c r="A12" s="20"/>
      <c r="B12" s="20"/>
      <c r="C12" s="20"/>
      <c r="D12" s="20"/>
    </row>
    <row r="13" spans="1:4" ht="15.75" x14ac:dyDescent="0.25">
      <c r="A13" s="20"/>
      <c r="B13" s="20"/>
      <c r="C13" s="20"/>
      <c r="D13" s="20"/>
    </row>
    <row r="14" spans="1:4" ht="15.75" x14ac:dyDescent="0.25">
      <c r="A14" s="20"/>
      <c r="B14" s="20"/>
      <c r="C14" s="20"/>
      <c r="D14" s="20"/>
    </row>
    <row r="15" spans="1:4" ht="15.75" x14ac:dyDescent="0.25">
      <c r="A15" s="20"/>
      <c r="B15" s="20"/>
      <c r="C15" s="20"/>
      <c r="D15" s="20"/>
    </row>
  </sheetData>
  <mergeCells count="1">
    <mergeCell ref="A2:D2"/>
  </mergeCells>
  <pageMargins left="0.7" right="0.7" top="0.75" bottom="0.75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25" sqref="H25"/>
    </sheetView>
  </sheetViews>
  <sheetFormatPr defaultRowHeight="15" x14ac:dyDescent="0.25"/>
  <cols>
    <col min="3" max="3" width="14" customWidth="1"/>
    <col min="4" max="4" width="14.85546875" customWidth="1"/>
    <col min="5" max="5" width="13.42578125" customWidth="1"/>
    <col min="6" max="6" width="14.7109375" customWidth="1"/>
    <col min="7" max="7" width="13.42578125" customWidth="1"/>
    <col min="8" max="8" width="12.85546875" customWidth="1"/>
    <col min="9" max="9" width="16" customWidth="1"/>
  </cols>
  <sheetData>
    <row r="1" spans="1:9" ht="20.25" x14ac:dyDescent="0.3">
      <c r="A1" s="12"/>
      <c r="B1" s="12"/>
      <c r="C1" s="12"/>
      <c r="D1" s="12"/>
      <c r="E1" s="12"/>
      <c r="F1" s="12"/>
      <c r="G1" s="12"/>
      <c r="H1" s="108" t="s">
        <v>179</v>
      </c>
      <c r="I1" s="108"/>
    </row>
    <row r="2" spans="1:9" ht="20.25" x14ac:dyDescent="0.3">
      <c r="A2" s="12"/>
      <c r="B2" s="12"/>
      <c r="C2" s="12"/>
      <c r="D2" s="12"/>
      <c r="E2" s="12"/>
      <c r="F2" s="12"/>
      <c r="G2" s="12"/>
      <c r="H2" s="72"/>
      <c r="I2" s="72"/>
    </row>
    <row r="3" spans="1:9" x14ac:dyDescent="0.25">
      <c r="A3" s="120" t="s">
        <v>270</v>
      </c>
      <c r="B3" s="120"/>
      <c r="C3" s="120"/>
      <c r="D3" s="120"/>
      <c r="E3" s="120"/>
      <c r="F3" s="120"/>
      <c r="G3" s="120"/>
      <c r="H3" s="120"/>
      <c r="I3" s="120"/>
    </row>
    <row r="4" spans="1:9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66" t="s">
        <v>1</v>
      </c>
      <c r="B5" s="167"/>
      <c r="C5" s="168"/>
      <c r="D5" s="113" t="s">
        <v>160</v>
      </c>
      <c r="E5" s="114"/>
      <c r="F5" s="115"/>
      <c r="G5" s="175" t="s">
        <v>161</v>
      </c>
      <c r="H5" s="176"/>
      <c r="I5" s="177"/>
    </row>
    <row r="6" spans="1:9" x14ac:dyDescent="0.25">
      <c r="A6" s="169"/>
      <c r="B6" s="170"/>
      <c r="C6" s="171"/>
      <c r="D6" s="178" t="s">
        <v>162</v>
      </c>
      <c r="E6" s="178" t="s">
        <v>163</v>
      </c>
      <c r="F6" s="178" t="s">
        <v>191</v>
      </c>
      <c r="G6" s="178" t="s">
        <v>162</v>
      </c>
      <c r="H6" s="178" t="s">
        <v>163</v>
      </c>
      <c r="I6" s="178" t="s">
        <v>192</v>
      </c>
    </row>
    <row r="7" spans="1:9" ht="47.25" customHeight="1" x14ac:dyDescent="0.25">
      <c r="A7" s="172"/>
      <c r="B7" s="173"/>
      <c r="C7" s="174"/>
      <c r="D7" s="179"/>
      <c r="E7" s="179"/>
      <c r="F7" s="179"/>
      <c r="G7" s="179"/>
      <c r="H7" s="179"/>
      <c r="I7" s="179"/>
    </row>
    <row r="8" spans="1:9" x14ac:dyDescent="0.25">
      <c r="A8" s="160" t="s">
        <v>249</v>
      </c>
      <c r="B8" s="161"/>
      <c r="C8" s="162"/>
      <c r="D8" s="101">
        <v>3774</v>
      </c>
      <c r="E8" s="2">
        <v>14</v>
      </c>
      <c r="F8" s="101">
        <v>22464</v>
      </c>
      <c r="G8" s="101">
        <v>4100</v>
      </c>
      <c r="H8" s="2">
        <v>15</v>
      </c>
      <c r="I8" s="101">
        <v>22778</v>
      </c>
    </row>
    <row r="9" spans="1:9" x14ac:dyDescent="0.25">
      <c r="A9" s="97" t="s">
        <v>281</v>
      </c>
      <c r="B9" s="98"/>
      <c r="C9" s="99"/>
      <c r="D9" s="101">
        <v>3000</v>
      </c>
      <c r="E9" s="2">
        <v>15</v>
      </c>
      <c r="F9" s="101">
        <v>16660</v>
      </c>
      <c r="G9" s="101">
        <v>3240</v>
      </c>
      <c r="H9" s="2">
        <v>15</v>
      </c>
      <c r="I9" s="101">
        <v>18000</v>
      </c>
    </row>
    <row r="10" spans="1:9" x14ac:dyDescent="0.25">
      <c r="A10" s="160" t="s">
        <v>220</v>
      </c>
      <c r="B10" s="161"/>
      <c r="C10" s="162"/>
      <c r="D10" s="101">
        <v>8493</v>
      </c>
      <c r="E10" s="2">
        <v>34</v>
      </c>
      <c r="F10" s="101">
        <v>20816</v>
      </c>
      <c r="G10" s="101">
        <v>6480</v>
      </c>
      <c r="H10" s="2">
        <v>30</v>
      </c>
      <c r="I10" s="101">
        <v>21600</v>
      </c>
    </row>
    <row r="11" spans="1:9" x14ac:dyDescent="0.25">
      <c r="A11" s="160" t="s">
        <v>221</v>
      </c>
      <c r="B11" s="161"/>
      <c r="C11" s="162"/>
      <c r="D11" s="101">
        <v>1344</v>
      </c>
      <c r="E11" s="2">
        <v>7</v>
      </c>
      <c r="F11" s="101">
        <v>16000</v>
      </c>
      <c r="G11" s="101">
        <v>1386</v>
      </c>
      <c r="H11" s="2">
        <v>7</v>
      </c>
      <c r="I11" s="101">
        <v>16500</v>
      </c>
    </row>
    <row r="12" spans="1:9" x14ac:dyDescent="0.25">
      <c r="A12" s="160" t="s">
        <v>283</v>
      </c>
      <c r="B12" s="161"/>
      <c r="C12" s="162"/>
      <c r="D12" s="101">
        <v>2205</v>
      </c>
      <c r="E12" s="2">
        <v>6</v>
      </c>
      <c r="F12" s="101">
        <v>30620</v>
      </c>
      <c r="G12" s="101">
        <v>2305</v>
      </c>
      <c r="H12" s="2">
        <v>6</v>
      </c>
      <c r="I12" s="101">
        <v>32000</v>
      </c>
    </row>
    <row r="13" spans="1:9" x14ac:dyDescent="0.25">
      <c r="A13" s="97" t="s">
        <v>282</v>
      </c>
      <c r="B13" s="98"/>
      <c r="C13" s="99"/>
      <c r="D13" s="101">
        <v>1354</v>
      </c>
      <c r="E13" s="2">
        <v>6</v>
      </c>
      <c r="F13" s="101">
        <v>18810</v>
      </c>
      <c r="G13" s="101">
        <v>1368</v>
      </c>
      <c r="H13" s="2">
        <v>6</v>
      </c>
      <c r="I13" s="101">
        <v>19000</v>
      </c>
    </row>
    <row r="14" spans="1:9" x14ac:dyDescent="0.25">
      <c r="A14" s="160" t="s">
        <v>164</v>
      </c>
      <c r="B14" s="161"/>
      <c r="C14" s="162"/>
      <c r="D14" s="101">
        <f>SUM(D8:D13)</f>
        <v>20170</v>
      </c>
      <c r="E14" s="2">
        <v>82</v>
      </c>
      <c r="F14" s="101">
        <v>20498</v>
      </c>
      <c r="G14" s="101">
        <f>SUM(G8:G13)</f>
        <v>18879</v>
      </c>
      <c r="H14" s="2">
        <v>79</v>
      </c>
      <c r="I14" s="101">
        <v>19915</v>
      </c>
    </row>
    <row r="15" spans="1:9" x14ac:dyDescent="0.25">
      <c r="A15" s="160" t="s">
        <v>289</v>
      </c>
      <c r="B15" s="161"/>
      <c r="C15" s="162"/>
      <c r="D15" s="101">
        <v>1329</v>
      </c>
      <c r="E15" s="2">
        <v>6</v>
      </c>
      <c r="F15" s="101">
        <v>18452</v>
      </c>
      <c r="G15" s="101">
        <v>1824</v>
      </c>
      <c r="H15" s="2">
        <v>8</v>
      </c>
      <c r="I15" s="101">
        <v>19000</v>
      </c>
    </row>
    <row r="16" spans="1:9" x14ac:dyDescent="0.25">
      <c r="A16" s="157" t="s">
        <v>260</v>
      </c>
      <c r="B16" s="158"/>
      <c r="C16" s="159"/>
      <c r="D16" s="101">
        <v>1680</v>
      </c>
      <c r="E16" s="2">
        <v>7</v>
      </c>
      <c r="F16" s="101">
        <v>20000</v>
      </c>
      <c r="G16" s="101">
        <v>2400</v>
      </c>
      <c r="H16" s="2">
        <v>8</v>
      </c>
      <c r="I16" s="101">
        <v>25000</v>
      </c>
    </row>
    <row r="17" spans="1:10" x14ac:dyDescent="0.25">
      <c r="A17" s="160" t="s">
        <v>284</v>
      </c>
      <c r="B17" s="161"/>
      <c r="C17" s="162"/>
      <c r="D17" s="2">
        <v>480</v>
      </c>
      <c r="E17" s="2">
        <v>2</v>
      </c>
      <c r="F17" s="101">
        <v>20000</v>
      </c>
      <c r="G17" s="2">
        <v>500</v>
      </c>
      <c r="H17" s="2">
        <v>2</v>
      </c>
      <c r="I17" s="101">
        <v>20800</v>
      </c>
    </row>
    <row r="18" spans="1:10" x14ac:dyDescent="0.25">
      <c r="A18" s="160" t="s">
        <v>285</v>
      </c>
      <c r="B18" s="161"/>
      <c r="C18" s="162"/>
      <c r="D18" s="2">
        <v>204</v>
      </c>
      <c r="E18" s="2">
        <v>1</v>
      </c>
      <c r="F18" s="101">
        <v>17000</v>
      </c>
      <c r="G18" s="2">
        <v>210</v>
      </c>
      <c r="H18" s="2">
        <v>1</v>
      </c>
      <c r="I18" s="101">
        <v>17500</v>
      </c>
    </row>
    <row r="19" spans="1:10" x14ac:dyDescent="0.25">
      <c r="A19" s="97" t="s">
        <v>286</v>
      </c>
      <c r="B19" s="98"/>
      <c r="C19" s="99"/>
      <c r="D19" s="101">
        <v>1260</v>
      </c>
      <c r="E19" s="2">
        <v>6</v>
      </c>
      <c r="F19" s="101">
        <v>17500</v>
      </c>
      <c r="G19" s="101">
        <v>1296</v>
      </c>
      <c r="H19" s="2">
        <v>6</v>
      </c>
      <c r="I19" s="101">
        <v>18000</v>
      </c>
    </row>
    <row r="20" spans="1:10" x14ac:dyDescent="0.25">
      <c r="A20" s="97" t="s">
        <v>287</v>
      </c>
      <c r="B20" s="98"/>
      <c r="C20" s="99"/>
      <c r="D20" s="2">
        <v>192</v>
      </c>
      <c r="E20" s="2">
        <v>1</v>
      </c>
      <c r="F20" s="101">
        <v>16000</v>
      </c>
      <c r="G20" s="2">
        <v>198</v>
      </c>
      <c r="H20" s="2">
        <v>1</v>
      </c>
      <c r="I20" s="101">
        <v>16500</v>
      </c>
      <c r="J20" t="s">
        <v>296</v>
      </c>
    </row>
    <row r="21" spans="1:10" x14ac:dyDescent="0.25">
      <c r="A21" s="160" t="s">
        <v>165</v>
      </c>
      <c r="B21" s="161"/>
      <c r="C21" s="162"/>
      <c r="D21" s="101">
        <f>SUM(D15:D20)</f>
        <v>5145</v>
      </c>
      <c r="E21" s="2">
        <v>23</v>
      </c>
      <c r="F21" s="101">
        <v>18642</v>
      </c>
      <c r="G21" s="101">
        <f>SUM(G15:G20)</f>
        <v>6428</v>
      </c>
      <c r="H21" s="2">
        <v>26</v>
      </c>
      <c r="I21" s="101">
        <v>20603</v>
      </c>
    </row>
    <row r="22" spans="1:10" x14ac:dyDescent="0.25">
      <c r="A22" s="163" t="s">
        <v>166</v>
      </c>
      <c r="B22" s="164"/>
      <c r="C22" s="165"/>
      <c r="D22" s="101">
        <v>25315</v>
      </c>
      <c r="E22" s="2">
        <v>105</v>
      </c>
      <c r="F22" s="101">
        <v>20092</v>
      </c>
      <c r="G22" s="2">
        <v>25307</v>
      </c>
      <c r="H22" s="2">
        <v>105</v>
      </c>
      <c r="I22" s="101">
        <v>20085</v>
      </c>
    </row>
  </sheetData>
  <mergeCells count="22">
    <mergeCell ref="A22:C22"/>
    <mergeCell ref="A15:C15"/>
    <mergeCell ref="A3:I3"/>
    <mergeCell ref="A5:C7"/>
    <mergeCell ref="D5:F5"/>
    <mergeCell ref="G5:I5"/>
    <mergeCell ref="D6:D7"/>
    <mergeCell ref="E6:E7"/>
    <mergeCell ref="F6:F7"/>
    <mergeCell ref="G6:G7"/>
    <mergeCell ref="H6:H7"/>
    <mergeCell ref="I6:I7"/>
    <mergeCell ref="A8:C8"/>
    <mergeCell ref="A10:C10"/>
    <mergeCell ref="A11:C11"/>
    <mergeCell ref="A12:C12"/>
    <mergeCell ref="H1:I1"/>
    <mergeCell ref="A16:C16"/>
    <mergeCell ref="A17:C17"/>
    <mergeCell ref="A18:C18"/>
    <mergeCell ref="A21:C21"/>
    <mergeCell ref="A14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view="pageBreakPreview" zoomScaleNormal="100" zoomScaleSheetLayoutView="100" workbookViewId="0">
      <selection activeCell="B4" sqref="B4:H4"/>
    </sheetView>
  </sheetViews>
  <sheetFormatPr defaultRowHeight="15" x14ac:dyDescent="0.25"/>
  <cols>
    <col min="1" max="1" width="13.140625" customWidth="1"/>
    <col min="2" max="2" width="17.5703125" customWidth="1"/>
    <col min="3" max="3" width="14" customWidth="1"/>
    <col min="7" max="7" width="11.28515625" customWidth="1"/>
    <col min="8" max="8" width="11.5703125" customWidth="1"/>
    <col min="13" max="14" width="12.140625" customWidth="1"/>
    <col min="15" max="15" width="11.28515625" customWidth="1"/>
    <col min="16" max="16" width="14.140625" customWidth="1"/>
  </cols>
  <sheetData>
    <row r="1" spans="1:16" ht="20.25" x14ac:dyDescent="0.3">
      <c r="A1" s="182"/>
      <c r="B1" s="182"/>
      <c r="C1" s="182"/>
      <c r="D1" s="182"/>
      <c r="E1" s="182"/>
      <c r="F1" s="182"/>
      <c r="G1" s="182"/>
      <c r="H1" s="182"/>
      <c r="I1" s="182"/>
      <c r="J1" s="32"/>
      <c r="K1" s="32"/>
      <c r="L1" s="32"/>
      <c r="M1" s="32"/>
      <c r="N1" s="187" t="s">
        <v>180</v>
      </c>
      <c r="O1" s="187"/>
      <c r="P1" s="187"/>
    </row>
    <row r="2" spans="1:16" ht="15.75" x14ac:dyDescent="0.25">
      <c r="A2" s="33"/>
      <c r="B2" s="33"/>
      <c r="C2" s="33"/>
      <c r="D2" s="33"/>
      <c r="E2" s="33"/>
      <c r="F2" s="33"/>
      <c r="G2" s="33"/>
      <c r="H2" s="33"/>
      <c r="I2" s="33"/>
      <c r="J2" s="32"/>
      <c r="K2" s="32"/>
      <c r="L2" s="32"/>
      <c r="M2" s="32"/>
      <c r="N2" s="32"/>
      <c r="O2" s="32"/>
      <c r="P2" s="32"/>
    </row>
    <row r="3" spans="1:16" ht="15.75" x14ac:dyDescent="0.25">
      <c r="A3" s="33"/>
      <c r="B3" s="183" t="s">
        <v>271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32"/>
    </row>
    <row r="4" spans="1:16" ht="15.75" x14ac:dyDescent="0.25">
      <c r="A4" s="33"/>
      <c r="B4" s="182"/>
      <c r="C4" s="182"/>
      <c r="D4" s="182"/>
      <c r="E4" s="182"/>
      <c r="F4" s="182"/>
      <c r="G4" s="182"/>
      <c r="H4" s="182"/>
      <c r="I4" s="33"/>
      <c r="J4" s="32"/>
      <c r="K4" s="32"/>
      <c r="L4" s="32"/>
      <c r="M4" s="32"/>
      <c r="N4" s="32"/>
      <c r="O4" s="32"/>
      <c r="P4" s="32"/>
    </row>
    <row r="5" spans="1:16" ht="18" x14ac:dyDescent="0.25">
      <c r="A5" s="32"/>
      <c r="B5" s="32"/>
      <c r="C5" s="32"/>
      <c r="D5" s="32"/>
      <c r="E5" s="32"/>
      <c r="F5" s="32"/>
      <c r="G5" s="32"/>
      <c r="H5" s="32"/>
      <c r="I5" s="34"/>
      <c r="J5" s="32"/>
      <c r="K5" s="32"/>
      <c r="L5" s="32"/>
      <c r="M5" s="32"/>
      <c r="N5" s="32"/>
      <c r="O5" s="32"/>
      <c r="P5" s="32"/>
    </row>
    <row r="6" spans="1:16" ht="39" customHeight="1" x14ac:dyDescent="0.25">
      <c r="A6" s="184" t="s">
        <v>87</v>
      </c>
      <c r="B6" s="185" t="s">
        <v>124</v>
      </c>
      <c r="C6" s="185" t="s">
        <v>125</v>
      </c>
      <c r="D6" s="186" t="s">
        <v>156</v>
      </c>
      <c r="E6" s="186"/>
      <c r="F6" s="186"/>
      <c r="G6" s="186"/>
      <c r="H6" s="186"/>
      <c r="I6" s="186"/>
      <c r="J6" s="186" t="s">
        <v>157</v>
      </c>
      <c r="K6" s="186"/>
      <c r="L6" s="186"/>
      <c r="M6" s="186"/>
      <c r="N6" s="186"/>
      <c r="O6" s="186"/>
      <c r="P6" s="186"/>
    </row>
    <row r="7" spans="1:16" x14ac:dyDescent="0.25">
      <c r="A7" s="184"/>
      <c r="B7" s="185"/>
      <c r="C7" s="185"/>
      <c r="D7" s="180" t="s">
        <v>126</v>
      </c>
      <c r="E7" s="180"/>
      <c r="F7" s="180"/>
      <c r="G7" s="180"/>
      <c r="H7" s="180"/>
      <c r="I7" s="180"/>
      <c r="J7" s="180" t="s">
        <v>126</v>
      </c>
      <c r="K7" s="180"/>
      <c r="L7" s="180"/>
      <c r="M7" s="180"/>
      <c r="N7" s="180"/>
      <c r="O7" s="180"/>
      <c r="P7" s="180"/>
    </row>
    <row r="8" spans="1:16" ht="115.5" thickBot="1" x14ac:dyDescent="0.3">
      <c r="A8" s="184"/>
      <c r="B8" s="185"/>
      <c r="C8" s="185"/>
      <c r="D8" s="35" t="s">
        <v>127</v>
      </c>
      <c r="E8" s="35" t="s">
        <v>128</v>
      </c>
      <c r="F8" s="35" t="s">
        <v>129</v>
      </c>
      <c r="G8" s="35" t="s">
        <v>148</v>
      </c>
      <c r="H8" s="35" t="s">
        <v>147</v>
      </c>
      <c r="I8" s="35" t="s">
        <v>130</v>
      </c>
      <c r="J8" s="36" t="s">
        <v>131</v>
      </c>
      <c r="K8" s="36" t="s">
        <v>132</v>
      </c>
      <c r="L8" s="36" t="s">
        <v>133</v>
      </c>
      <c r="M8" s="36" t="s">
        <v>149</v>
      </c>
      <c r="N8" s="36" t="s">
        <v>150</v>
      </c>
      <c r="O8" s="36" t="s">
        <v>151</v>
      </c>
      <c r="P8" s="36" t="s">
        <v>134</v>
      </c>
    </row>
    <row r="9" spans="1:16" ht="16.5" thickBot="1" x14ac:dyDescent="0.3">
      <c r="A9" s="37" t="s">
        <v>135</v>
      </c>
      <c r="B9" s="37"/>
      <c r="C9" s="37"/>
      <c r="D9" s="38">
        <f t="shared" ref="D9:P9" si="0">SUM(D10:D14)</f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0</v>
      </c>
      <c r="I9" s="38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40">
        <f t="shared" si="0"/>
        <v>0</v>
      </c>
      <c r="P9" s="40">
        <f t="shared" si="0"/>
        <v>0</v>
      </c>
    </row>
    <row r="10" spans="1:16" ht="15.75" x14ac:dyDescent="0.25">
      <c r="A10" s="41" t="s">
        <v>135</v>
      </c>
      <c r="B10" s="41"/>
      <c r="C10" s="41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4"/>
    </row>
    <row r="11" spans="1:16" ht="15.75" x14ac:dyDescent="0.25">
      <c r="A11" s="45" t="s">
        <v>135</v>
      </c>
      <c r="B11" s="45"/>
      <c r="C11" s="45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7"/>
      <c r="P11" s="44"/>
    </row>
    <row r="12" spans="1:16" ht="15.75" x14ac:dyDescent="0.25">
      <c r="A12" s="45" t="s">
        <v>135</v>
      </c>
      <c r="B12" s="45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  <c r="P12" s="44"/>
    </row>
    <row r="13" spans="1:16" ht="15.75" x14ac:dyDescent="0.25">
      <c r="A13" s="45" t="s">
        <v>135</v>
      </c>
      <c r="B13" s="45"/>
      <c r="C13" s="45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4"/>
    </row>
    <row r="14" spans="1:16" ht="16.5" thickBot="1" x14ac:dyDescent="0.3">
      <c r="A14" s="48" t="s">
        <v>135</v>
      </c>
      <c r="B14" s="48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44"/>
    </row>
    <row r="15" spans="1:16" ht="16.5" thickBot="1" x14ac:dyDescent="0.3">
      <c r="A15" s="37" t="s">
        <v>136</v>
      </c>
      <c r="B15" s="37"/>
      <c r="C15" s="37"/>
      <c r="D15" s="38">
        <f t="shared" ref="D15:P15" si="1">SUM(D16:D20)</f>
        <v>0</v>
      </c>
      <c r="E15" s="38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8">
        <f t="shared" si="1"/>
        <v>0</v>
      </c>
      <c r="J15" s="38">
        <f t="shared" si="1"/>
        <v>0</v>
      </c>
      <c r="K15" s="38">
        <f t="shared" si="1"/>
        <v>0</v>
      </c>
      <c r="L15" s="38">
        <f t="shared" si="1"/>
        <v>0</v>
      </c>
      <c r="M15" s="38">
        <f t="shared" si="1"/>
        <v>0</v>
      </c>
      <c r="N15" s="38">
        <f t="shared" si="1"/>
        <v>0</v>
      </c>
      <c r="O15" s="51">
        <f t="shared" si="1"/>
        <v>0</v>
      </c>
      <c r="P15" s="51">
        <f t="shared" si="1"/>
        <v>0</v>
      </c>
    </row>
    <row r="16" spans="1:16" ht="15.75" x14ac:dyDescent="0.25">
      <c r="A16" s="41" t="s">
        <v>136</v>
      </c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4"/>
    </row>
    <row r="17" spans="1:16" ht="15.75" x14ac:dyDescent="0.25">
      <c r="A17" s="45" t="s">
        <v>136</v>
      </c>
      <c r="B17" s="45"/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4"/>
    </row>
    <row r="18" spans="1:16" ht="15.75" x14ac:dyDescent="0.25">
      <c r="A18" s="45" t="s">
        <v>136</v>
      </c>
      <c r="B18" s="45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7"/>
      <c r="P18" s="44"/>
    </row>
    <row r="19" spans="1:16" ht="15.75" x14ac:dyDescent="0.25">
      <c r="A19" s="45" t="s">
        <v>136</v>
      </c>
      <c r="B19" s="45"/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7"/>
      <c r="P19" s="44"/>
    </row>
    <row r="20" spans="1:16" ht="16.5" thickBot="1" x14ac:dyDescent="0.3">
      <c r="A20" s="48" t="s">
        <v>136</v>
      </c>
      <c r="B20" s="48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  <c r="P20" s="44"/>
    </row>
    <row r="21" spans="1:16" ht="16.5" thickBot="1" x14ac:dyDescent="0.3">
      <c r="A21" s="37" t="s">
        <v>137</v>
      </c>
      <c r="B21" s="37"/>
      <c r="C21" s="37"/>
      <c r="D21" s="38">
        <f t="shared" ref="D21:P21" si="2">SUM(D22:D26)</f>
        <v>0</v>
      </c>
      <c r="E21" s="38">
        <f t="shared" si="2"/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38">
        <f t="shared" si="2"/>
        <v>0</v>
      </c>
      <c r="J21" s="38">
        <f t="shared" si="2"/>
        <v>0</v>
      </c>
      <c r="K21" s="38">
        <f t="shared" si="2"/>
        <v>0</v>
      </c>
      <c r="L21" s="38">
        <f t="shared" si="2"/>
        <v>0</v>
      </c>
      <c r="M21" s="38">
        <f t="shared" si="2"/>
        <v>0</v>
      </c>
      <c r="N21" s="38">
        <f t="shared" si="2"/>
        <v>0</v>
      </c>
      <c r="O21" s="51">
        <f t="shared" si="2"/>
        <v>0</v>
      </c>
      <c r="P21" s="51">
        <f t="shared" si="2"/>
        <v>0</v>
      </c>
    </row>
    <row r="22" spans="1:16" ht="15.75" x14ac:dyDescent="0.25">
      <c r="A22" s="41" t="s">
        <v>137</v>
      </c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4"/>
    </row>
    <row r="23" spans="1:16" ht="15.75" x14ac:dyDescent="0.25">
      <c r="A23" s="45" t="s">
        <v>137</v>
      </c>
      <c r="B23" s="45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7"/>
      <c r="P23" s="44"/>
    </row>
    <row r="24" spans="1:16" ht="15.75" x14ac:dyDescent="0.25">
      <c r="A24" s="45" t="s">
        <v>137</v>
      </c>
      <c r="B24" s="45"/>
      <c r="C24" s="45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44"/>
    </row>
    <row r="25" spans="1:16" ht="15.75" x14ac:dyDescent="0.25">
      <c r="A25" s="45" t="s">
        <v>137</v>
      </c>
      <c r="B25" s="45"/>
      <c r="C25" s="45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44"/>
    </row>
    <row r="26" spans="1:16" ht="16.5" thickBot="1" x14ac:dyDescent="0.3">
      <c r="A26" s="48" t="s">
        <v>137</v>
      </c>
      <c r="B26" s="48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/>
      <c r="P26" s="44"/>
    </row>
    <row r="27" spans="1:16" ht="16.5" thickBot="1" x14ac:dyDescent="0.3">
      <c r="A27" s="37" t="s">
        <v>138</v>
      </c>
      <c r="B27" s="37"/>
      <c r="C27" s="37"/>
      <c r="D27" s="38">
        <f t="shared" ref="D27:P27" si="3">SUM(D28:D32)</f>
        <v>0</v>
      </c>
      <c r="E27" s="38">
        <f t="shared" si="3"/>
        <v>0</v>
      </c>
      <c r="F27" s="38">
        <f t="shared" si="3"/>
        <v>0</v>
      </c>
      <c r="G27" s="38">
        <f t="shared" si="3"/>
        <v>0</v>
      </c>
      <c r="H27" s="38">
        <f t="shared" si="3"/>
        <v>0</v>
      </c>
      <c r="I27" s="38">
        <f t="shared" si="3"/>
        <v>0</v>
      </c>
      <c r="J27" s="38">
        <f t="shared" si="3"/>
        <v>0</v>
      </c>
      <c r="K27" s="38">
        <f t="shared" si="3"/>
        <v>0</v>
      </c>
      <c r="L27" s="38">
        <f t="shared" si="3"/>
        <v>0</v>
      </c>
      <c r="M27" s="38">
        <f t="shared" si="3"/>
        <v>0</v>
      </c>
      <c r="N27" s="38">
        <f t="shared" si="3"/>
        <v>0</v>
      </c>
      <c r="O27" s="51">
        <f t="shared" si="3"/>
        <v>0</v>
      </c>
      <c r="P27" s="51">
        <f t="shared" si="3"/>
        <v>0</v>
      </c>
    </row>
    <row r="28" spans="1:16" ht="15.75" x14ac:dyDescent="0.25">
      <c r="A28" s="41" t="s">
        <v>138</v>
      </c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3"/>
      <c r="P28" s="44"/>
    </row>
    <row r="29" spans="1:16" ht="15.75" x14ac:dyDescent="0.25">
      <c r="A29" s="45" t="s">
        <v>138</v>
      </c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  <c r="P29" s="44"/>
    </row>
    <row r="30" spans="1:16" ht="15.75" x14ac:dyDescent="0.25">
      <c r="A30" s="45" t="s">
        <v>138</v>
      </c>
      <c r="B30" s="45"/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  <c r="P30" s="44"/>
    </row>
    <row r="31" spans="1:16" ht="15.75" x14ac:dyDescent="0.25">
      <c r="A31" s="45" t="s">
        <v>138</v>
      </c>
      <c r="B31" s="45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7"/>
      <c r="P31" s="44"/>
    </row>
    <row r="32" spans="1:16" ht="16.5" thickBot="1" x14ac:dyDescent="0.3">
      <c r="A32" s="48" t="s">
        <v>138</v>
      </c>
      <c r="B32" s="48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4"/>
    </row>
    <row r="33" spans="1:16" ht="16.5" thickBot="1" x14ac:dyDescent="0.3">
      <c r="A33" s="37" t="s">
        <v>139</v>
      </c>
      <c r="B33" s="37"/>
      <c r="C33" s="37"/>
      <c r="D33" s="38">
        <f t="shared" ref="D33:P33" si="4">SUM(D34:D38)</f>
        <v>0</v>
      </c>
      <c r="E33" s="38">
        <f t="shared" si="4"/>
        <v>0</v>
      </c>
      <c r="F33" s="38">
        <f t="shared" si="4"/>
        <v>0</v>
      </c>
      <c r="G33" s="38">
        <f t="shared" si="4"/>
        <v>0</v>
      </c>
      <c r="H33" s="38">
        <f t="shared" si="4"/>
        <v>0</v>
      </c>
      <c r="I33" s="38">
        <f t="shared" si="4"/>
        <v>0</v>
      </c>
      <c r="J33" s="38">
        <f t="shared" si="4"/>
        <v>0</v>
      </c>
      <c r="K33" s="38">
        <f t="shared" si="4"/>
        <v>0</v>
      </c>
      <c r="L33" s="38">
        <f t="shared" si="4"/>
        <v>0</v>
      </c>
      <c r="M33" s="38">
        <f t="shared" si="4"/>
        <v>0</v>
      </c>
      <c r="N33" s="38">
        <f t="shared" si="4"/>
        <v>0</v>
      </c>
      <c r="O33" s="51">
        <f t="shared" si="4"/>
        <v>0</v>
      </c>
      <c r="P33" s="51">
        <f t="shared" si="4"/>
        <v>0</v>
      </c>
    </row>
    <row r="34" spans="1:16" ht="15.75" x14ac:dyDescent="0.25">
      <c r="A34" s="41" t="s">
        <v>139</v>
      </c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3"/>
      <c r="P34" s="44"/>
    </row>
    <row r="35" spans="1:16" ht="15.75" x14ac:dyDescent="0.25">
      <c r="A35" s="45" t="s">
        <v>139</v>
      </c>
      <c r="B35" s="45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44"/>
    </row>
    <row r="36" spans="1:16" ht="15.75" x14ac:dyDescent="0.25">
      <c r="A36" s="45" t="s">
        <v>139</v>
      </c>
      <c r="B36" s="45"/>
      <c r="C36" s="45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44"/>
    </row>
    <row r="37" spans="1:16" ht="15.75" x14ac:dyDescent="0.25">
      <c r="A37" s="45" t="s">
        <v>139</v>
      </c>
      <c r="B37" s="45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  <c r="P37" s="44"/>
    </row>
    <row r="38" spans="1:16" ht="16.5" thickBot="1" x14ac:dyDescent="0.3">
      <c r="A38" s="48" t="s">
        <v>139</v>
      </c>
      <c r="B38" s="48"/>
      <c r="C38" s="48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  <c r="P38" s="44"/>
    </row>
    <row r="39" spans="1:16" ht="16.5" thickBot="1" x14ac:dyDescent="0.3">
      <c r="A39" s="52" t="s">
        <v>140</v>
      </c>
      <c r="B39" s="52"/>
      <c r="C39" s="52"/>
      <c r="D39" s="52">
        <f t="shared" ref="D39:P39" si="5">SUM(D40:D44)</f>
        <v>0</v>
      </c>
      <c r="E39" s="52">
        <f t="shared" si="5"/>
        <v>0</v>
      </c>
      <c r="F39" s="52">
        <f t="shared" si="5"/>
        <v>0</v>
      </c>
      <c r="G39" s="52">
        <f t="shared" si="5"/>
        <v>0</v>
      </c>
      <c r="H39" s="52">
        <f t="shared" si="5"/>
        <v>0</v>
      </c>
      <c r="I39" s="52">
        <f t="shared" si="5"/>
        <v>0</v>
      </c>
      <c r="J39" s="52">
        <f t="shared" si="5"/>
        <v>0</v>
      </c>
      <c r="K39" s="52">
        <f t="shared" si="5"/>
        <v>0</v>
      </c>
      <c r="L39" s="52">
        <f t="shared" si="5"/>
        <v>0</v>
      </c>
      <c r="M39" s="52">
        <f t="shared" si="5"/>
        <v>0</v>
      </c>
      <c r="N39" s="52">
        <f t="shared" si="5"/>
        <v>0</v>
      </c>
      <c r="O39" s="53">
        <f t="shared" si="5"/>
        <v>0</v>
      </c>
      <c r="P39" s="53">
        <f t="shared" si="5"/>
        <v>0</v>
      </c>
    </row>
    <row r="40" spans="1:16" ht="15.75" x14ac:dyDescent="0.25">
      <c r="A40" s="54" t="s">
        <v>140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  <c r="P40" s="44"/>
    </row>
    <row r="41" spans="1:16" ht="15.75" x14ac:dyDescent="0.25">
      <c r="A41" s="44" t="s">
        <v>140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56"/>
      <c r="P41" s="44"/>
    </row>
    <row r="42" spans="1:16" ht="15.75" x14ac:dyDescent="0.25">
      <c r="A42" s="44" t="s">
        <v>140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56"/>
      <c r="P42" s="44"/>
    </row>
    <row r="43" spans="1:16" ht="15.75" x14ac:dyDescent="0.25">
      <c r="A43" s="44" t="s">
        <v>140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56"/>
      <c r="P43" s="44"/>
    </row>
    <row r="44" spans="1:16" ht="16.5" thickBot="1" x14ac:dyDescent="0.3">
      <c r="A44" s="57" t="s">
        <v>140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8"/>
      <c r="P44" s="44"/>
    </row>
    <row r="45" spans="1:16" ht="16.5" thickBot="1" x14ac:dyDescent="0.3">
      <c r="A45" s="52" t="s">
        <v>141</v>
      </c>
      <c r="B45" s="52"/>
      <c r="C45" s="52"/>
      <c r="D45" s="52">
        <f t="shared" ref="D45:P45" si="6">SUM(D46:D50)</f>
        <v>0</v>
      </c>
      <c r="E45" s="52">
        <f t="shared" si="6"/>
        <v>0</v>
      </c>
      <c r="F45" s="52">
        <f t="shared" si="6"/>
        <v>0</v>
      </c>
      <c r="G45" s="52">
        <f t="shared" si="6"/>
        <v>0</v>
      </c>
      <c r="H45" s="52">
        <f t="shared" si="6"/>
        <v>0</v>
      </c>
      <c r="I45" s="52">
        <f t="shared" si="6"/>
        <v>0</v>
      </c>
      <c r="J45" s="52">
        <f t="shared" si="6"/>
        <v>0</v>
      </c>
      <c r="K45" s="52">
        <f t="shared" si="6"/>
        <v>0</v>
      </c>
      <c r="L45" s="52">
        <f t="shared" si="6"/>
        <v>0</v>
      </c>
      <c r="M45" s="52">
        <f t="shared" si="6"/>
        <v>0</v>
      </c>
      <c r="N45" s="52">
        <f t="shared" si="6"/>
        <v>0</v>
      </c>
      <c r="O45" s="53">
        <f t="shared" si="6"/>
        <v>0</v>
      </c>
      <c r="P45" s="53">
        <f t="shared" si="6"/>
        <v>0</v>
      </c>
    </row>
    <row r="46" spans="1:16" ht="15.75" x14ac:dyDescent="0.25">
      <c r="A46" s="54" t="s">
        <v>141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5"/>
      <c r="P46" s="44"/>
    </row>
    <row r="47" spans="1:16" ht="15.75" x14ac:dyDescent="0.25">
      <c r="A47" s="44" t="s">
        <v>141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56"/>
      <c r="P47" s="44"/>
    </row>
    <row r="48" spans="1:16" ht="15.75" x14ac:dyDescent="0.25">
      <c r="A48" s="44" t="s">
        <v>141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56"/>
      <c r="P48" s="44"/>
    </row>
    <row r="49" spans="1:16" ht="15.75" x14ac:dyDescent="0.25">
      <c r="A49" s="44" t="s">
        <v>141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56"/>
      <c r="P49" s="44"/>
    </row>
    <row r="50" spans="1:16" ht="16.5" thickBot="1" x14ac:dyDescent="0.3">
      <c r="A50" s="57" t="s">
        <v>141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44"/>
    </row>
    <row r="51" spans="1:16" ht="16.5" thickBot="1" x14ac:dyDescent="0.3">
      <c r="A51" s="52" t="s">
        <v>142</v>
      </c>
      <c r="B51" s="52"/>
      <c r="C51" s="52"/>
      <c r="D51" s="52">
        <f t="shared" ref="D51:P51" si="7">SUM(D52:D56)</f>
        <v>0</v>
      </c>
      <c r="E51" s="52">
        <f t="shared" si="7"/>
        <v>0</v>
      </c>
      <c r="F51" s="52">
        <f t="shared" si="7"/>
        <v>0</v>
      </c>
      <c r="G51" s="52">
        <f t="shared" si="7"/>
        <v>0</v>
      </c>
      <c r="H51" s="52">
        <f t="shared" si="7"/>
        <v>0</v>
      </c>
      <c r="I51" s="52">
        <f t="shared" si="7"/>
        <v>0</v>
      </c>
      <c r="J51" s="52">
        <f t="shared" si="7"/>
        <v>0</v>
      </c>
      <c r="K51" s="52">
        <f t="shared" si="7"/>
        <v>0</v>
      </c>
      <c r="L51" s="52">
        <f t="shared" si="7"/>
        <v>0</v>
      </c>
      <c r="M51" s="52">
        <f t="shared" si="7"/>
        <v>0</v>
      </c>
      <c r="N51" s="52">
        <f t="shared" si="7"/>
        <v>0</v>
      </c>
      <c r="O51" s="53">
        <f t="shared" si="7"/>
        <v>0</v>
      </c>
      <c r="P51" s="53">
        <f t="shared" si="7"/>
        <v>0</v>
      </c>
    </row>
    <row r="52" spans="1:16" ht="15.75" x14ac:dyDescent="0.25">
      <c r="A52" s="54" t="s">
        <v>142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  <c r="P52" s="44"/>
    </row>
    <row r="53" spans="1:16" ht="15.75" x14ac:dyDescent="0.25">
      <c r="A53" s="44" t="s">
        <v>142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56"/>
      <c r="P53" s="44"/>
    </row>
    <row r="54" spans="1:16" ht="15.75" x14ac:dyDescent="0.25">
      <c r="A54" s="44" t="s">
        <v>142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56"/>
      <c r="P54" s="44"/>
    </row>
    <row r="55" spans="1:16" ht="15.75" x14ac:dyDescent="0.25">
      <c r="A55" s="44" t="s">
        <v>142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56"/>
      <c r="P55" s="44"/>
    </row>
    <row r="56" spans="1:16" ht="16.5" thickBot="1" x14ac:dyDescent="0.3">
      <c r="A56" s="57" t="s">
        <v>142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8"/>
      <c r="P56" s="44"/>
    </row>
    <row r="57" spans="1:16" ht="16.5" thickBot="1" x14ac:dyDescent="0.3">
      <c r="A57" s="52" t="s">
        <v>143</v>
      </c>
      <c r="B57" s="52"/>
      <c r="C57" s="52"/>
      <c r="D57" s="52">
        <f t="shared" ref="D57:P57" si="8">SUM(D58:D62)</f>
        <v>0</v>
      </c>
      <c r="E57" s="52">
        <f t="shared" si="8"/>
        <v>0</v>
      </c>
      <c r="F57" s="52">
        <f t="shared" si="8"/>
        <v>0</v>
      </c>
      <c r="G57" s="52">
        <f t="shared" si="8"/>
        <v>0</v>
      </c>
      <c r="H57" s="52">
        <f t="shared" si="8"/>
        <v>0</v>
      </c>
      <c r="I57" s="52">
        <f t="shared" si="8"/>
        <v>0</v>
      </c>
      <c r="J57" s="52">
        <f t="shared" si="8"/>
        <v>0</v>
      </c>
      <c r="K57" s="52">
        <f t="shared" si="8"/>
        <v>0</v>
      </c>
      <c r="L57" s="52">
        <f t="shared" si="8"/>
        <v>0</v>
      </c>
      <c r="M57" s="52">
        <f t="shared" si="8"/>
        <v>0</v>
      </c>
      <c r="N57" s="52">
        <f t="shared" si="8"/>
        <v>0</v>
      </c>
      <c r="O57" s="53">
        <f t="shared" si="8"/>
        <v>0</v>
      </c>
      <c r="P57" s="53">
        <f t="shared" si="8"/>
        <v>0</v>
      </c>
    </row>
    <row r="58" spans="1:16" ht="15.75" x14ac:dyDescent="0.25">
      <c r="A58" s="54" t="s">
        <v>143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5"/>
      <c r="P58" s="44"/>
    </row>
    <row r="59" spans="1:16" ht="15.75" x14ac:dyDescent="0.25">
      <c r="A59" s="44" t="s">
        <v>143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56"/>
      <c r="P59" s="44"/>
    </row>
    <row r="60" spans="1:16" ht="15.75" x14ac:dyDescent="0.25">
      <c r="A60" s="44" t="s">
        <v>143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56"/>
      <c r="P60" s="44"/>
    </row>
    <row r="61" spans="1:16" ht="15.75" x14ac:dyDescent="0.25">
      <c r="A61" s="44" t="s">
        <v>143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56"/>
      <c r="P61" s="44"/>
    </row>
    <row r="62" spans="1:16" ht="16.5" thickBot="1" x14ac:dyDescent="0.3">
      <c r="A62" s="57" t="s">
        <v>143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  <c r="P62" s="44"/>
    </row>
    <row r="63" spans="1:16" ht="16.5" thickBot="1" x14ac:dyDescent="0.3">
      <c r="A63" s="52" t="s">
        <v>144</v>
      </c>
      <c r="B63" s="52"/>
      <c r="C63" s="52"/>
      <c r="D63" s="52">
        <f t="shared" ref="D63:P63" si="9">SUM(D64:D68)</f>
        <v>0</v>
      </c>
      <c r="E63" s="52">
        <f t="shared" si="9"/>
        <v>0</v>
      </c>
      <c r="F63" s="52">
        <f t="shared" si="9"/>
        <v>0</v>
      </c>
      <c r="G63" s="52">
        <f t="shared" si="9"/>
        <v>0</v>
      </c>
      <c r="H63" s="52">
        <f t="shared" si="9"/>
        <v>0</v>
      </c>
      <c r="I63" s="52">
        <f t="shared" si="9"/>
        <v>0</v>
      </c>
      <c r="J63" s="52">
        <f t="shared" si="9"/>
        <v>0</v>
      </c>
      <c r="K63" s="52">
        <f t="shared" si="9"/>
        <v>0</v>
      </c>
      <c r="L63" s="52">
        <f t="shared" si="9"/>
        <v>0</v>
      </c>
      <c r="M63" s="52">
        <f t="shared" si="9"/>
        <v>0</v>
      </c>
      <c r="N63" s="52">
        <f t="shared" si="9"/>
        <v>0</v>
      </c>
      <c r="O63" s="53">
        <f t="shared" si="9"/>
        <v>0</v>
      </c>
      <c r="P63" s="53">
        <f t="shared" si="9"/>
        <v>0</v>
      </c>
    </row>
    <row r="64" spans="1:16" ht="15.75" x14ac:dyDescent="0.25">
      <c r="A64" s="54" t="s">
        <v>144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  <c r="P64" s="44"/>
    </row>
    <row r="65" spans="1:16" ht="15.75" x14ac:dyDescent="0.25">
      <c r="A65" s="44" t="s">
        <v>144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56"/>
      <c r="P65" s="44"/>
    </row>
    <row r="66" spans="1:16" ht="15.75" x14ac:dyDescent="0.25">
      <c r="A66" s="44" t="s">
        <v>144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56"/>
      <c r="P66" s="44"/>
    </row>
    <row r="67" spans="1:16" ht="15.75" x14ac:dyDescent="0.25">
      <c r="A67" s="44" t="s">
        <v>144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56"/>
      <c r="P67" s="44"/>
    </row>
    <row r="68" spans="1:16" ht="16.5" thickBot="1" x14ac:dyDescent="0.3">
      <c r="A68" s="57" t="s">
        <v>144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8"/>
      <c r="P68" s="44"/>
    </row>
    <row r="69" spans="1:16" ht="16.5" thickBot="1" x14ac:dyDescent="0.3">
      <c r="A69" s="52" t="s">
        <v>145</v>
      </c>
      <c r="B69" s="52"/>
      <c r="C69" s="52"/>
      <c r="D69" s="52">
        <f t="shared" ref="D69:P69" si="10">SUM(D70:D73)</f>
        <v>0</v>
      </c>
      <c r="E69" s="52">
        <f t="shared" si="10"/>
        <v>0</v>
      </c>
      <c r="F69" s="52">
        <f t="shared" si="10"/>
        <v>0</v>
      </c>
      <c r="G69" s="52">
        <f t="shared" si="10"/>
        <v>0</v>
      </c>
      <c r="H69" s="52">
        <f t="shared" si="10"/>
        <v>0</v>
      </c>
      <c r="I69" s="52">
        <f t="shared" si="10"/>
        <v>0</v>
      </c>
      <c r="J69" s="52">
        <f t="shared" si="10"/>
        <v>0</v>
      </c>
      <c r="K69" s="52">
        <f t="shared" si="10"/>
        <v>0</v>
      </c>
      <c r="L69" s="52">
        <f t="shared" si="10"/>
        <v>0</v>
      </c>
      <c r="M69" s="52">
        <f t="shared" si="10"/>
        <v>0</v>
      </c>
      <c r="N69" s="52">
        <f t="shared" si="10"/>
        <v>0</v>
      </c>
      <c r="O69" s="53">
        <f t="shared" si="10"/>
        <v>0</v>
      </c>
      <c r="P69" s="53">
        <f t="shared" si="10"/>
        <v>0</v>
      </c>
    </row>
    <row r="70" spans="1:16" ht="15.75" x14ac:dyDescent="0.25">
      <c r="A70" s="54" t="s">
        <v>145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5"/>
      <c r="P70" s="44"/>
    </row>
    <row r="71" spans="1:16" ht="15.75" x14ac:dyDescent="0.25">
      <c r="A71" s="44" t="s">
        <v>145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56"/>
      <c r="P71" s="44"/>
    </row>
    <row r="72" spans="1:16" ht="15.75" x14ac:dyDescent="0.25">
      <c r="A72" s="54" t="s">
        <v>145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56"/>
      <c r="P72" s="44"/>
    </row>
    <row r="73" spans="1:16" ht="15.75" x14ac:dyDescent="0.25">
      <c r="A73" s="44" t="s">
        <v>145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56"/>
      <c r="P73" s="44"/>
    </row>
    <row r="74" spans="1:16" ht="15.75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60"/>
    </row>
    <row r="75" spans="1:16" ht="99.75" customHeight="1" x14ac:dyDescent="0.25">
      <c r="A75" s="181" t="s">
        <v>146</v>
      </c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</row>
  </sheetData>
  <mergeCells count="12">
    <mergeCell ref="J7:P7"/>
    <mergeCell ref="A75:O75"/>
    <mergeCell ref="A1:I1"/>
    <mergeCell ref="B3:O3"/>
    <mergeCell ref="B4:H4"/>
    <mergeCell ref="A6:A8"/>
    <mergeCell ref="B6:B8"/>
    <mergeCell ref="C6:C8"/>
    <mergeCell ref="D6:I6"/>
    <mergeCell ref="J6:P6"/>
    <mergeCell ref="D7:I7"/>
    <mergeCell ref="N1:P1"/>
  </mergeCells>
  <pageMargins left="0.7" right="0.7" top="0.75" bottom="0.75" header="0.3" footer="0.3"/>
  <pageSetup paperSize="9" scale="72" fitToHeight="0" orientation="landscape" r:id="rId1"/>
  <rowBreaks count="2" manualBreakCount="2">
    <brk id="26" max="16383" man="1"/>
    <brk id="6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1" max="1" width="8.140625" customWidth="1"/>
    <col min="2" max="2" width="17.7109375" customWidth="1"/>
    <col min="3" max="3" width="16" customWidth="1"/>
    <col min="4" max="4" width="17.140625" customWidth="1"/>
    <col min="5" max="5" width="20.42578125" customWidth="1"/>
    <col min="6" max="6" width="13" customWidth="1"/>
    <col min="7" max="7" width="9.140625" customWidth="1"/>
    <col min="8" max="8" width="12.5703125" customWidth="1"/>
    <col min="9" max="9" width="18.5703125" customWidth="1"/>
  </cols>
  <sheetData>
    <row r="1" spans="1:16" ht="20.25" x14ac:dyDescent="0.3">
      <c r="A1" t="s">
        <v>48</v>
      </c>
      <c r="H1" s="108" t="s">
        <v>181</v>
      </c>
      <c r="I1" s="188"/>
    </row>
    <row r="3" spans="1:16" ht="15.75" x14ac:dyDescent="0.25">
      <c r="A3" s="189" t="s">
        <v>272</v>
      </c>
      <c r="B3" s="189"/>
      <c r="C3" s="189"/>
      <c r="D3" s="189"/>
      <c r="E3" s="189"/>
      <c r="F3" s="189"/>
      <c r="G3" s="189"/>
      <c r="H3" s="189"/>
      <c r="I3" s="189"/>
      <c r="J3" s="26"/>
      <c r="K3" s="26"/>
      <c r="L3" s="26"/>
      <c r="M3" s="26"/>
      <c r="N3" s="26"/>
      <c r="O3" s="26"/>
      <c r="P3" s="26"/>
    </row>
    <row r="4" spans="1:16" ht="15.75" x14ac:dyDescent="0.25">
      <c r="A4" s="27"/>
      <c r="B4" s="27"/>
      <c r="C4" s="27"/>
      <c r="D4" s="27"/>
      <c r="E4" s="27"/>
      <c r="F4" s="27"/>
      <c r="G4" s="27"/>
      <c r="H4" s="27"/>
      <c r="I4" s="27"/>
      <c r="J4" s="26"/>
      <c r="K4" s="26"/>
      <c r="L4" s="26"/>
      <c r="M4" s="26"/>
      <c r="N4" s="26"/>
      <c r="O4" s="26"/>
      <c r="P4" s="26"/>
    </row>
    <row r="5" spans="1:16" ht="50.25" customHeight="1" x14ac:dyDescent="0.25">
      <c r="A5" s="190" t="s">
        <v>111</v>
      </c>
      <c r="B5" s="154" t="s">
        <v>40</v>
      </c>
      <c r="C5" s="154"/>
      <c r="D5" s="154"/>
      <c r="E5" s="154"/>
      <c r="F5" s="154"/>
      <c r="G5" s="153" t="s">
        <v>158</v>
      </c>
      <c r="H5" s="153"/>
      <c r="I5" s="153" t="s">
        <v>159</v>
      </c>
      <c r="J5" s="4"/>
      <c r="K5" s="4"/>
      <c r="L5" s="4"/>
      <c r="M5" s="4"/>
      <c r="N5" s="4"/>
      <c r="O5" s="4"/>
      <c r="P5" s="4"/>
    </row>
    <row r="6" spans="1:16" ht="30" x14ac:dyDescent="0.25">
      <c r="A6" s="191"/>
      <c r="B6" s="23" t="s">
        <v>41</v>
      </c>
      <c r="C6" s="23" t="s">
        <v>42</v>
      </c>
      <c r="D6" s="23" t="s">
        <v>43</v>
      </c>
      <c r="E6" s="23" t="s">
        <v>44</v>
      </c>
      <c r="F6" s="23" t="s">
        <v>297</v>
      </c>
      <c r="G6" s="23" t="s">
        <v>45</v>
      </c>
      <c r="H6" s="23" t="s">
        <v>46</v>
      </c>
      <c r="I6" s="153"/>
      <c r="J6" s="4"/>
      <c r="K6" s="4"/>
      <c r="L6" s="4"/>
      <c r="M6" s="4"/>
      <c r="N6" s="4"/>
      <c r="O6" s="4"/>
      <c r="P6" s="4"/>
    </row>
    <row r="7" spans="1:16" ht="15.75" x14ac:dyDescent="0.25">
      <c r="A7" s="28" t="s">
        <v>65</v>
      </c>
      <c r="B7" s="21"/>
      <c r="C7" s="21">
        <v>2</v>
      </c>
      <c r="D7" s="21">
        <v>1</v>
      </c>
      <c r="E7" s="21">
        <v>4</v>
      </c>
      <c r="F7" s="21">
        <v>2</v>
      </c>
      <c r="G7" s="21"/>
      <c r="H7" s="21"/>
      <c r="I7" s="21"/>
      <c r="J7" s="4"/>
      <c r="K7" s="4"/>
      <c r="L7" s="4"/>
      <c r="M7" s="4"/>
      <c r="N7" s="4"/>
      <c r="O7" s="4"/>
      <c r="P7" s="4"/>
    </row>
    <row r="8" spans="1:16" ht="15.75" x14ac:dyDescent="0.25">
      <c r="A8" s="28" t="s">
        <v>66</v>
      </c>
      <c r="B8" s="21"/>
      <c r="C8" s="21"/>
      <c r="D8" s="21">
        <v>1</v>
      </c>
      <c r="E8" s="21">
        <v>8</v>
      </c>
      <c r="F8" s="21">
        <v>2</v>
      </c>
      <c r="G8" s="21"/>
      <c r="H8" s="21"/>
      <c r="I8" s="21"/>
      <c r="J8" s="4"/>
      <c r="K8" s="4"/>
      <c r="L8" s="4"/>
      <c r="M8" s="4"/>
      <c r="N8" s="4"/>
      <c r="O8" s="4"/>
      <c r="P8" s="4"/>
    </row>
    <row r="9" spans="1:16" ht="15.75" x14ac:dyDescent="0.25">
      <c r="A9" s="95"/>
      <c r="B9" s="21"/>
      <c r="C9" s="21"/>
      <c r="D9" s="21"/>
      <c r="E9" s="21"/>
      <c r="F9" s="21"/>
      <c r="G9" s="21"/>
      <c r="H9" s="21"/>
      <c r="I9" s="21"/>
      <c r="J9" s="4"/>
      <c r="K9" s="4"/>
      <c r="L9" s="4"/>
      <c r="M9" s="4"/>
      <c r="N9" s="4"/>
      <c r="O9" s="4"/>
      <c r="P9" s="4"/>
    </row>
    <row r="10" spans="1:16" ht="15.75" x14ac:dyDescent="0.25">
      <c r="A10" s="28" t="s">
        <v>39</v>
      </c>
      <c r="B10" s="21"/>
      <c r="C10" s="21">
        <v>2</v>
      </c>
      <c r="D10" s="21">
        <v>2</v>
      </c>
      <c r="E10" s="21">
        <v>12</v>
      </c>
      <c r="F10" s="21">
        <v>4</v>
      </c>
      <c r="G10" s="21"/>
      <c r="H10" s="21"/>
      <c r="I10" s="21"/>
      <c r="J10" s="4"/>
      <c r="K10" s="4"/>
      <c r="L10" s="4"/>
      <c r="M10" s="4"/>
      <c r="N10" s="4"/>
      <c r="O10" s="4"/>
      <c r="P10" s="4"/>
    </row>
    <row r="11" spans="1:16" x14ac:dyDescent="0.25">
      <c r="J11" s="3"/>
      <c r="K11" s="3"/>
      <c r="L11" s="3"/>
      <c r="M11" s="3"/>
      <c r="N11" s="3"/>
      <c r="O11" s="3"/>
      <c r="P11" s="3"/>
    </row>
  </sheetData>
  <mergeCells count="6">
    <mergeCell ref="H1:I1"/>
    <mergeCell ref="B5:F5"/>
    <mergeCell ref="G5:H5"/>
    <mergeCell ref="A3:I3"/>
    <mergeCell ref="A5:A6"/>
    <mergeCell ref="I5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BreakPreview" topLeftCell="A4" zoomScale="140" zoomScaleNormal="100" zoomScaleSheetLayoutView="140" workbookViewId="0">
      <selection activeCell="D14" sqref="D14"/>
    </sheetView>
  </sheetViews>
  <sheetFormatPr defaultRowHeight="15.75" x14ac:dyDescent="0.25"/>
  <cols>
    <col min="1" max="1" width="5.5703125" style="20" customWidth="1"/>
    <col min="2" max="2" width="58.7109375" style="20" customWidth="1"/>
    <col min="3" max="3" width="11.28515625" style="20" customWidth="1"/>
    <col min="4" max="4" width="11" style="20" customWidth="1"/>
  </cols>
  <sheetData>
    <row r="1" spans="1:4" ht="18" x14ac:dyDescent="0.25">
      <c r="A1" s="146" t="s">
        <v>196</v>
      </c>
      <c r="B1" s="146"/>
      <c r="C1" s="146"/>
      <c r="D1" s="146"/>
    </row>
    <row r="3" spans="1:4" ht="63.75" customHeight="1" x14ac:dyDescent="0.25">
      <c r="A3" s="192" t="s">
        <v>216</v>
      </c>
      <c r="B3" s="192"/>
      <c r="C3" s="192"/>
      <c r="D3" s="192"/>
    </row>
    <row r="5" spans="1:4" ht="30" x14ac:dyDescent="0.25">
      <c r="A5" s="79" t="s">
        <v>197</v>
      </c>
      <c r="B5" s="79" t="s">
        <v>193</v>
      </c>
      <c r="C5" s="79" t="s">
        <v>194</v>
      </c>
      <c r="D5" s="79" t="s">
        <v>195</v>
      </c>
    </row>
    <row r="6" spans="1:4" ht="42.75" x14ac:dyDescent="0.25">
      <c r="A6" s="81" t="s">
        <v>56</v>
      </c>
      <c r="B6" s="81" t="s">
        <v>198</v>
      </c>
      <c r="C6" s="81">
        <v>126</v>
      </c>
      <c r="D6" s="81">
        <v>128</v>
      </c>
    </row>
    <row r="7" spans="1:4" ht="30" x14ac:dyDescent="0.25">
      <c r="A7" s="81" t="s">
        <v>57</v>
      </c>
      <c r="B7" s="81" t="s">
        <v>214</v>
      </c>
      <c r="C7" s="81">
        <v>28161</v>
      </c>
      <c r="D7" s="81">
        <v>30060</v>
      </c>
    </row>
    <row r="8" spans="1:4" ht="30" x14ac:dyDescent="0.25">
      <c r="A8" s="81" t="s">
        <v>118</v>
      </c>
      <c r="B8" s="81" t="s">
        <v>199</v>
      </c>
      <c r="C8" s="81">
        <v>172</v>
      </c>
      <c r="D8" s="81">
        <v>172</v>
      </c>
    </row>
    <row r="9" spans="1:4" ht="30" x14ac:dyDescent="0.25">
      <c r="A9" s="81" t="s">
        <v>200</v>
      </c>
      <c r="B9" s="81" t="s">
        <v>202</v>
      </c>
      <c r="C9" s="81">
        <v>0.55700000000000005</v>
      </c>
      <c r="D9" s="81">
        <v>0.6</v>
      </c>
    </row>
    <row r="10" spans="1:4" ht="15" x14ac:dyDescent="0.25">
      <c r="A10" s="81" t="s">
        <v>201</v>
      </c>
      <c r="B10" s="81" t="s">
        <v>215</v>
      </c>
      <c r="C10" s="81">
        <v>69</v>
      </c>
      <c r="D10" s="81">
        <v>85</v>
      </c>
    </row>
    <row r="11" spans="1:4" ht="45" x14ac:dyDescent="0.25">
      <c r="A11" s="81" t="s">
        <v>203</v>
      </c>
      <c r="B11" s="81" t="s">
        <v>204</v>
      </c>
      <c r="C11" s="81">
        <v>0</v>
      </c>
      <c r="D11" s="81">
        <v>0</v>
      </c>
    </row>
    <row r="12" spans="1:4" ht="60" x14ac:dyDescent="0.25">
      <c r="A12" s="81" t="s">
        <v>205</v>
      </c>
      <c r="B12" s="81" t="s">
        <v>209</v>
      </c>
      <c r="C12" s="81">
        <v>100</v>
      </c>
      <c r="D12" s="81">
        <v>100</v>
      </c>
    </row>
    <row r="13" spans="1:4" ht="45" x14ac:dyDescent="0.25">
      <c r="A13" s="81" t="s">
        <v>206</v>
      </c>
      <c r="B13" s="81" t="s">
        <v>217</v>
      </c>
      <c r="C13" s="81">
        <v>6</v>
      </c>
      <c r="D13" s="81">
        <v>10</v>
      </c>
    </row>
    <row r="14" spans="1:4" ht="30" customHeight="1" x14ac:dyDescent="0.25">
      <c r="A14" s="81" t="s">
        <v>207</v>
      </c>
      <c r="B14" s="81" t="s">
        <v>208</v>
      </c>
      <c r="C14" s="81">
        <v>0</v>
      </c>
      <c r="D14" s="81">
        <v>1</v>
      </c>
    </row>
    <row r="15" spans="1:4" ht="45" x14ac:dyDescent="0.25">
      <c r="A15" s="81" t="s">
        <v>210</v>
      </c>
      <c r="B15" s="81" t="s">
        <v>211</v>
      </c>
      <c r="C15" s="81">
        <v>4</v>
      </c>
      <c r="D15" s="81">
        <v>4</v>
      </c>
    </row>
    <row r="16" spans="1:4" ht="45" x14ac:dyDescent="0.25">
      <c r="A16" s="81" t="s">
        <v>212</v>
      </c>
      <c r="B16" s="81" t="s">
        <v>213</v>
      </c>
      <c r="C16" s="81">
        <v>1</v>
      </c>
      <c r="D16" s="81">
        <v>1</v>
      </c>
    </row>
    <row r="17" spans="1:4" x14ac:dyDescent="0.25">
      <c r="A17" s="80"/>
      <c r="B17" s="80"/>
      <c r="C17" s="80"/>
      <c r="D17" s="80"/>
    </row>
    <row r="18" spans="1:4" x14ac:dyDescent="0.25">
      <c r="A18" s="80"/>
      <c r="B18" s="80"/>
      <c r="C18" s="80"/>
      <c r="D18" s="80"/>
    </row>
    <row r="19" spans="1:4" x14ac:dyDescent="0.25">
      <c r="A19" s="80"/>
      <c r="B19" s="80"/>
      <c r="C19" s="80"/>
      <c r="D19" s="80"/>
    </row>
    <row r="20" spans="1:4" x14ac:dyDescent="0.25">
      <c r="A20" s="80"/>
      <c r="B20" s="80"/>
      <c r="C20" s="80"/>
      <c r="D20" s="80"/>
    </row>
    <row r="21" spans="1:4" x14ac:dyDescent="0.25">
      <c r="A21" s="80"/>
      <c r="B21" s="80"/>
      <c r="C21" s="80"/>
      <c r="D21" s="80"/>
    </row>
    <row r="22" spans="1:4" x14ac:dyDescent="0.25">
      <c r="A22" s="80"/>
      <c r="B22" s="80"/>
      <c r="C22" s="80"/>
      <c r="D22" s="80"/>
    </row>
    <row r="23" spans="1:4" x14ac:dyDescent="0.25">
      <c r="A23" s="80"/>
      <c r="B23" s="80"/>
      <c r="C23" s="80"/>
      <c r="D23" s="80"/>
    </row>
    <row r="24" spans="1:4" x14ac:dyDescent="0.25">
      <c r="A24" s="80"/>
      <c r="B24" s="80"/>
      <c r="C24" s="80"/>
      <c r="D24" s="80"/>
    </row>
    <row r="25" spans="1:4" x14ac:dyDescent="0.25">
      <c r="A25" s="80"/>
      <c r="B25" s="80"/>
      <c r="C25" s="80"/>
      <c r="D25" s="80"/>
    </row>
    <row r="26" spans="1:4" x14ac:dyDescent="0.25">
      <c r="A26" s="80"/>
      <c r="B26" s="80"/>
      <c r="C26" s="80"/>
      <c r="D26" s="80"/>
    </row>
  </sheetData>
  <mergeCells count="2">
    <mergeCell ref="A3:D3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zoomScaleSheetLayoutView="100" workbookViewId="0">
      <selection activeCell="E23" sqref="E23"/>
    </sheetView>
  </sheetViews>
  <sheetFormatPr defaultRowHeight="15" x14ac:dyDescent="0.25"/>
  <cols>
    <col min="1" max="1" width="42.140625" customWidth="1"/>
    <col min="2" max="2" width="9.85546875" customWidth="1"/>
    <col min="3" max="3" width="28.5703125" customWidth="1"/>
    <col min="4" max="4" width="22.28515625" customWidth="1"/>
    <col min="5" max="5" width="14.140625" customWidth="1"/>
    <col min="6" max="6" width="14" customWidth="1"/>
    <col min="7" max="7" width="14.85546875" customWidth="1"/>
  </cols>
  <sheetData>
    <row r="1" spans="1:7" ht="20.25" x14ac:dyDescent="0.3">
      <c r="A1" s="108" t="s">
        <v>76</v>
      </c>
      <c r="B1" s="108"/>
      <c r="C1" s="108"/>
      <c r="D1" s="108"/>
      <c r="E1" s="108"/>
      <c r="F1" s="108"/>
      <c r="G1" s="108"/>
    </row>
    <row r="2" spans="1:7" ht="23.25" x14ac:dyDescent="0.35">
      <c r="A2" s="5"/>
    </row>
    <row r="3" spans="1:7" ht="15.75" x14ac:dyDescent="0.25">
      <c r="A3" s="6" t="s">
        <v>264</v>
      </c>
    </row>
    <row r="5" spans="1:7" x14ac:dyDescent="0.25">
      <c r="A5" s="116" t="s">
        <v>62</v>
      </c>
      <c r="B5" s="116" t="s">
        <v>87</v>
      </c>
      <c r="C5" s="113" t="s">
        <v>63</v>
      </c>
      <c r="D5" s="114"/>
      <c r="E5" s="114"/>
      <c r="F5" s="115"/>
      <c r="G5" s="116" t="s">
        <v>68</v>
      </c>
    </row>
    <row r="6" spans="1:7" x14ac:dyDescent="0.25">
      <c r="A6" s="118"/>
      <c r="B6" s="118"/>
      <c r="C6" s="75" t="s">
        <v>64</v>
      </c>
      <c r="D6" s="74" t="s">
        <v>65</v>
      </c>
      <c r="E6" s="74" t="s">
        <v>66</v>
      </c>
      <c r="F6" s="74" t="s">
        <v>67</v>
      </c>
      <c r="G6" s="117"/>
    </row>
    <row r="7" spans="1:7" ht="15.75" customHeight="1" x14ac:dyDescent="0.25">
      <c r="A7" s="117"/>
      <c r="B7" s="117"/>
      <c r="C7" s="113" t="s">
        <v>69</v>
      </c>
      <c r="D7" s="114"/>
      <c r="E7" s="114"/>
      <c r="F7" s="114"/>
      <c r="G7" s="115"/>
    </row>
    <row r="8" spans="1:7" x14ac:dyDescent="0.25">
      <c r="A8" s="111" t="s">
        <v>189</v>
      </c>
      <c r="B8" s="2" t="s">
        <v>86</v>
      </c>
      <c r="C8" s="2">
        <f>D8+E8+F8</f>
        <v>16623</v>
      </c>
      <c r="D8" s="2">
        <v>9080</v>
      </c>
      <c r="E8" s="2">
        <v>7393</v>
      </c>
      <c r="F8" s="2">
        <v>150</v>
      </c>
      <c r="G8" s="2"/>
    </row>
    <row r="9" spans="1:7" x14ac:dyDescent="0.25">
      <c r="A9" s="111"/>
      <c r="B9" s="2" t="s">
        <v>154</v>
      </c>
      <c r="C9" s="2">
        <v>41741</v>
      </c>
      <c r="D9" s="2">
        <v>25040</v>
      </c>
      <c r="E9" s="2">
        <v>16476</v>
      </c>
      <c r="F9" s="2">
        <v>225</v>
      </c>
      <c r="G9" s="2"/>
    </row>
    <row r="10" spans="1:7" x14ac:dyDescent="0.25">
      <c r="A10" s="111" t="s">
        <v>88</v>
      </c>
      <c r="B10" s="2" t="s">
        <v>86</v>
      </c>
      <c r="C10" s="2">
        <f>E10+F10</f>
        <v>5064</v>
      </c>
      <c r="D10" s="2"/>
      <c r="E10" s="2">
        <v>1664</v>
      </c>
      <c r="F10" s="2">
        <v>3400</v>
      </c>
      <c r="G10" s="2"/>
    </row>
    <row r="11" spans="1:7" x14ac:dyDescent="0.25">
      <c r="A11" s="111"/>
      <c r="B11" s="2" t="s">
        <v>154</v>
      </c>
      <c r="C11" s="2">
        <v>6264</v>
      </c>
      <c r="D11" s="2"/>
      <c r="E11" s="2">
        <v>3100</v>
      </c>
      <c r="F11" s="2">
        <v>3164</v>
      </c>
      <c r="G11" s="2"/>
    </row>
    <row r="12" spans="1:7" ht="18" customHeight="1" x14ac:dyDescent="0.25">
      <c r="A12" s="112" t="s">
        <v>89</v>
      </c>
      <c r="B12" s="2" t="s">
        <v>86</v>
      </c>
      <c r="C12" s="2">
        <v>1210</v>
      </c>
      <c r="D12" s="2">
        <v>15</v>
      </c>
      <c r="E12" s="2">
        <v>225</v>
      </c>
      <c r="F12" s="2">
        <v>970</v>
      </c>
      <c r="G12" s="2"/>
    </row>
    <row r="13" spans="1:7" x14ac:dyDescent="0.25">
      <c r="A13" s="112"/>
      <c r="B13" s="2" t="s">
        <v>154</v>
      </c>
      <c r="C13" s="2">
        <v>1300</v>
      </c>
      <c r="D13" s="2">
        <v>15</v>
      </c>
      <c r="E13" s="2">
        <v>300</v>
      </c>
      <c r="F13" s="2">
        <v>985</v>
      </c>
      <c r="G13" s="2"/>
    </row>
    <row r="14" spans="1:7" x14ac:dyDescent="0.25">
      <c r="A14" s="111" t="s">
        <v>90</v>
      </c>
      <c r="B14" s="2" t="s">
        <v>86</v>
      </c>
      <c r="C14" s="2"/>
      <c r="D14" s="2"/>
      <c r="E14" s="2"/>
      <c r="F14" s="2"/>
      <c r="G14" s="2"/>
    </row>
    <row r="15" spans="1:7" x14ac:dyDescent="0.25">
      <c r="A15" s="111"/>
      <c r="B15" s="2" t="s">
        <v>154</v>
      </c>
      <c r="C15" s="2"/>
      <c r="D15" s="2"/>
      <c r="E15" s="2"/>
      <c r="F15" s="2"/>
      <c r="G15" s="2"/>
    </row>
    <row r="16" spans="1:7" x14ac:dyDescent="0.25">
      <c r="A16" s="111" t="s">
        <v>91</v>
      </c>
      <c r="B16" s="2" t="s">
        <v>86</v>
      </c>
      <c r="C16" s="2">
        <v>1230</v>
      </c>
      <c r="D16" s="2">
        <v>620</v>
      </c>
      <c r="E16" s="2">
        <v>610</v>
      </c>
      <c r="F16" s="2"/>
      <c r="G16" s="2"/>
    </row>
    <row r="17" spans="1:7" x14ac:dyDescent="0.25">
      <c r="A17" s="111"/>
      <c r="B17" s="2" t="s">
        <v>154</v>
      </c>
      <c r="C17" s="2">
        <v>2200</v>
      </c>
      <c r="D17" s="2">
        <v>1300</v>
      </c>
      <c r="E17" s="2">
        <v>900</v>
      </c>
      <c r="F17" s="2"/>
      <c r="G17" s="2"/>
    </row>
    <row r="18" spans="1:7" x14ac:dyDescent="0.25">
      <c r="A18" s="111" t="s">
        <v>70</v>
      </c>
      <c r="B18" s="2" t="s">
        <v>86</v>
      </c>
      <c r="C18" s="2"/>
      <c r="D18" s="2"/>
      <c r="E18" s="2"/>
      <c r="F18" s="2"/>
      <c r="G18" s="2"/>
    </row>
    <row r="19" spans="1:7" x14ac:dyDescent="0.25">
      <c r="A19" s="111"/>
      <c r="B19" s="2" t="s">
        <v>154</v>
      </c>
      <c r="C19" s="2"/>
      <c r="D19" s="2"/>
      <c r="E19" s="2"/>
      <c r="F19" s="2"/>
      <c r="G19" s="2"/>
    </row>
    <row r="20" spans="1:7" x14ac:dyDescent="0.25">
      <c r="A20" s="111" t="s">
        <v>92</v>
      </c>
      <c r="B20" s="2" t="s">
        <v>86</v>
      </c>
      <c r="C20" s="2"/>
      <c r="D20" s="2"/>
      <c r="E20" s="2"/>
      <c r="F20" s="2"/>
      <c r="G20" s="2"/>
    </row>
    <row r="21" spans="1:7" x14ac:dyDescent="0.25">
      <c r="A21" s="111"/>
      <c r="B21" s="2" t="s">
        <v>154</v>
      </c>
      <c r="C21" s="2"/>
      <c r="D21" s="2"/>
      <c r="E21" s="2"/>
      <c r="F21" s="2"/>
      <c r="G21" s="2"/>
    </row>
    <row r="22" spans="1:7" x14ac:dyDescent="0.25">
      <c r="A22" s="111" t="s">
        <v>93</v>
      </c>
      <c r="B22" s="2" t="s">
        <v>86</v>
      </c>
      <c r="C22" s="2">
        <v>1230</v>
      </c>
      <c r="D22" s="2">
        <v>620</v>
      </c>
      <c r="E22" s="2">
        <v>610</v>
      </c>
      <c r="F22" s="2"/>
      <c r="G22" s="2"/>
    </row>
    <row r="23" spans="1:7" x14ac:dyDescent="0.25">
      <c r="A23" s="111"/>
      <c r="B23" s="2" t="s">
        <v>154</v>
      </c>
      <c r="C23" s="2">
        <v>2200</v>
      </c>
      <c r="D23" s="2">
        <v>1300</v>
      </c>
      <c r="E23" s="2">
        <v>900</v>
      </c>
      <c r="F23" s="2"/>
      <c r="G23" s="2"/>
    </row>
    <row r="24" spans="1:7" x14ac:dyDescent="0.25">
      <c r="A24" s="116" t="s">
        <v>190</v>
      </c>
      <c r="B24" s="2" t="s">
        <v>86</v>
      </c>
      <c r="C24" s="2">
        <v>397</v>
      </c>
      <c r="D24" s="2">
        <v>397</v>
      </c>
      <c r="E24" s="2"/>
      <c r="F24" s="2"/>
      <c r="G24" s="2"/>
    </row>
    <row r="25" spans="1:7" x14ac:dyDescent="0.25">
      <c r="A25" s="117"/>
      <c r="B25" s="2" t="s">
        <v>154</v>
      </c>
      <c r="C25" s="2">
        <v>1000</v>
      </c>
      <c r="D25" s="2">
        <v>1000</v>
      </c>
      <c r="E25" s="2"/>
      <c r="F25" s="2"/>
      <c r="G25" s="2"/>
    </row>
    <row r="26" spans="1:7" x14ac:dyDescent="0.25">
      <c r="A26" s="111" t="s">
        <v>94</v>
      </c>
      <c r="B26" s="2" t="s">
        <v>86</v>
      </c>
      <c r="C26" s="2">
        <v>73.099999999999994</v>
      </c>
      <c r="D26" s="2">
        <v>36.700000000000003</v>
      </c>
      <c r="E26" s="2">
        <v>36.4</v>
      </c>
      <c r="F26" s="2"/>
      <c r="G26" s="2"/>
    </row>
    <row r="27" spans="1:7" x14ac:dyDescent="0.25">
      <c r="A27" s="111"/>
      <c r="B27" s="2" t="s">
        <v>154</v>
      </c>
      <c r="C27" s="2">
        <v>78.099999999999994</v>
      </c>
      <c r="D27" s="2">
        <v>39.1</v>
      </c>
      <c r="E27" s="2">
        <v>39</v>
      </c>
      <c r="F27" s="2"/>
      <c r="G27" s="2"/>
    </row>
  </sheetData>
  <mergeCells count="16">
    <mergeCell ref="A1:G1"/>
    <mergeCell ref="A20:A21"/>
    <mergeCell ref="A22:A23"/>
    <mergeCell ref="A26:A27"/>
    <mergeCell ref="A12:A13"/>
    <mergeCell ref="A10:A11"/>
    <mergeCell ref="A14:A15"/>
    <mergeCell ref="A16:A17"/>
    <mergeCell ref="A18:A19"/>
    <mergeCell ref="C5:F5"/>
    <mergeCell ref="G5:G6"/>
    <mergeCell ref="C7:G7"/>
    <mergeCell ref="A8:A9"/>
    <mergeCell ref="A5:A7"/>
    <mergeCell ref="B5:B7"/>
    <mergeCell ref="A24:A25"/>
  </mergeCells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20.140625" customWidth="1"/>
    <col min="2" max="2" width="21.42578125" customWidth="1"/>
    <col min="3" max="3" width="18.42578125" customWidth="1"/>
    <col min="4" max="4" width="18.140625" customWidth="1"/>
    <col min="5" max="5" width="16.7109375" customWidth="1"/>
    <col min="6" max="6" width="15.42578125" customWidth="1"/>
    <col min="7" max="7" width="20.5703125" customWidth="1"/>
    <col min="8" max="8" width="23.42578125" customWidth="1"/>
  </cols>
  <sheetData>
    <row r="1" spans="1:8" ht="28.5" customHeight="1" x14ac:dyDescent="0.25">
      <c r="A1" s="119" t="s">
        <v>77</v>
      </c>
      <c r="B1" s="119"/>
      <c r="C1" s="119"/>
      <c r="D1" s="119"/>
      <c r="E1" s="119"/>
      <c r="F1" s="119"/>
      <c r="G1" s="119"/>
      <c r="H1" s="119"/>
    </row>
    <row r="2" spans="1:8" x14ac:dyDescent="0.25">
      <c r="A2" s="120" t="s">
        <v>263</v>
      </c>
      <c r="B2" s="120"/>
      <c r="C2" s="120"/>
      <c r="D2" s="120"/>
      <c r="E2" s="120"/>
      <c r="F2" s="120"/>
      <c r="G2" s="120"/>
      <c r="H2" s="120"/>
    </row>
    <row r="3" spans="1:8" x14ac:dyDescent="0.25">
      <c r="A3" s="120" t="s">
        <v>74</v>
      </c>
      <c r="B3" s="120"/>
      <c r="C3" s="120"/>
      <c r="D3" s="120"/>
      <c r="E3" s="120"/>
      <c r="F3" s="120"/>
      <c r="G3" s="120"/>
      <c r="H3" s="120"/>
    </row>
    <row r="4" spans="1:8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21" t="s">
        <v>49</v>
      </c>
      <c r="B5" s="123" t="s">
        <v>152</v>
      </c>
      <c r="C5" s="121" t="s">
        <v>50</v>
      </c>
      <c r="D5" s="121"/>
      <c r="E5" s="121" t="s">
        <v>61</v>
      </c>
      <c r="F5" s="121" t="s">
        <v>71</v>
      </c>
      <c r="G5" s="121" t="s">
        <v>72</v>
      </c>
      <c r="H5" s="122" t="s">
        <v>73</v>
      </c>
    </row>
    <row r="6" spans="1:8" ht="28.5" x14ac:dyDescent="0.25">
      <c r="A6" s="121"/>
      <c r="B6" s="124"/>
      <c r="C6" s="8" t="s">
        <v>47</v>
      </c>
      <c r="D6" s="8" t="s">
        <v>96</v>
      </c>
      <c r="E6" s="121"/>
      <c r="F6" s="121"/>
      <c r="G6" s="121"/>
      <c r="H6" s="122"/>
    </row>
    <row r="7" spans="1:8" ht="29.25" x14ac:dyDescent="0.25">
      <c r="A7" s="94" t="s">
        <v>251</v>
      </c>
      <c r="B7" s="2" t="s">
        <v>252</v>
      </c>
      <c r="C7" s="2" t="s">
        <v>255</v>
      </c>
      <c r="D7" s="2"/>
      <c r="E7" s="2">
        <v>10</v>
      </c>
      <c r="F7" s="2"/>
      <c r="G7" s="2">
        <v>2</v>
      </c>
      <c r="H7" s="2">
        <v>2022</v>
      </c>
    </row>
    <row r="8" spans="1:8" x14ac:dyDescent="0.25">
      <c r="A8" s="11" t="s">
        <v>254</v>
      </c>
      <c r="B8" s="2" t="s">
        <v>256</v>
      </c>
      <c r="C8" s="2"/>
      <c r="D8" s="2" t="s">
        <v>257</v>
      </c>
      <c r="E8" s="2">
        <v>2</v>
      </c>
      <c r="F8" s="2"/>
      <c r="G8" s="2"/>
      <c r="H8" s="2">
        <v>2022</v>
      </c>
    </row>
    <row r="9" spans="1:8" x14ac:dyDescent="0.25">
      <c r="A9" s="2" t="s">
        <v>261</v>
      </c>
      <c r="B9" s="2" t="s">
        <v>262</v>
      </c>
      <c r="C9" s="2" t="s">
        <v>255</v>
      </c>
      <c r="D9" s="2"/>
      <c r="E9" s="2">
        <v>2</v>
      </c>
      <c r="F9" s="2"/>
      <c r="G9" s="2"/>
      <c r="H9" s="2">
        <v>2022</v>
      </c>
    </row>
    <row r="10" spans="1:8" x14ac:dyDescent="0.25">
      <c r="A10" s="2" t="s">
        <v>17</v>
      </c>
      <c r="B10" s="2"/>
      <c r="C10" s="2"/>
      <c r="D10" s="2"/>
      <c r="E10" s="2">
        <v>14</v>
      </c>
      <c r="F10" s="2"/>
      <c r="G10" s="2">
        <v>2</v>
      </c>
      <c r="H10" s="2"/>
    </row>
  </sheetData>
  <mergeCells count="10">
    <mergeCell ref="A1:H1"/>
    <mergeCell ref="A2:H2"/>
    <mergeCell ref="A3:H3"/>
    <mergeCell ref="G5:G6"/>
    <mergeCell ref="H5:H6"/>
    <mergeCell ref="A5:A6"/>
    <mergeCell ref="B5:B6"/>
    <mergeCell ref="C5:D5"/>
    <mergeCell ref="E5:E6"/>
    <mergeCell ref="F5:F6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view="pageBreakPreview" topLeftCell="A4" zoomScale="60" zoomScaleNormal="100" workbookViewId="0">
      <selection activeCell="L32" sqref="L32"/>
    </sheetView>
  </sheetViews>
  <sheetFormatPr defaultRowHeight="15" x14ac:dyDescent="0.25"/>
  <cols>
    <col min="1" max="1" width="20" customWidth="1"/>
    <col min="2" max="2" width="9" customWidth="1"/>
    <col min="3" max="4" width="8.85546875" customWidth="1"/>
    <col min="5" max="5" width="9.85546875" customWidth="1"/>
    <col min="6" max="6" width="7.7109375" customWidth="1"/>
    <col min="7" max="8" width="9.140625" customWidth="1"/>
    <col min="9" max="9" width="9.28515625" customWidth="1"/>
    <col min="10" max="10" width="10.140625" customWidth="1"/>
    <col min="11" max="11" width="9.5703125" customWidth="1"/>
    <col min="12" max="12" width="8.28515625" customWidth="1"/>
    <col min="13" max="13" width="8.7109375" customWidth="1"/>
    <col min="14" max="14" width="9.5703125" customWidth="1"/>
    <col min="15" max="15" width="10" customWidth="1"/>
    <col min="16" max="16" width="9.28515625" customWidth="1"/>
    <col min="17" max="17" width="8.7109375" customWidth="1"/>
    <col min="18" max="18" width="9.140625" customWidth="1"/>
    <col min="19" max="19" width="9.28515625" customWidth="1"/>
    <col min="20" max="20" width="9" customWidth="1"/>
    <col min="21" max="21" width="9.85546875" customWidth="1"/>
    <col min="22" max="22" width="9.5703125" customWidth="1"/>
    <col min="23" max="23" width="9.85546875" customWidth="1"/>
    <col min="24" max="24" width="9.42578125" customWidth="1"/>
    <col min="25" max="25" width="10" customWidth="1"/>
    <col min="26" max="26" width="9.140625" customWidth="1"/>
    <col min="27" max="27" width="9.85546875" customWidth="1"/>
    <col min="28" max="28" width="11" customWidth="1"/>
    <col min="29" max="29" width="12.7109375" customWidth="1"/>
  </cols>
  <sheetData>
    <row r="1" spans="1:29" ht="30.75" customHeight="1" x14ac:dyDescent="0.3">
      <c r="A1" s="108" t="s">
        <v>79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8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8" x14ac:dyDescent="0.25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5"/>
      <c r="AA3" s="15"/>
      <c r="AB3" s="15"/>
      <c r="AC3" s="15"/>
    </row>
    <row r="4" spans="1:29" ht="18" x14ac:dyDescent="0.25">
      <c r="A4" s="128" t="s">
        <v>253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5"/>
      <c r="AA4" s="15"/>
      <c r="AB4" s="15"/>
      <c r="AC4" s="15"/>
    </row>
    <row r="5" spans="1:29" ht="18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5"/>
      <c r="AA5" s="15"/>
      <c r="AB5" s="15"/>
      <c r="AC5" s="15"/>
    </row>
    <row r="6" spans="1:29" ht="36.75" customHeight="1" x14ac:dyDescent="0.25">
      <c r="A6" s="125" t="s">
        <v>1</v>
      </c>
      <c r="B6" s="130" t="s">
        <v>22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 t="s">
        <v>23</v>
      </c>
      <c r="S6" s="132"/>
      <c r="T6" s="132"/>
      <c r="U6" s="132"/>
      <c r="V6" s="132"/>
      <c r="W6" s="132"/>
      <c r="X6" s="133" t="s">
        <v>24</v>
      </c>
      <c r="Y6" s="134"/>
      <c r="Z6" s="134"/>
      <c r="AA6" s="134"/>
      <c r="AB6" s="134"/>
      <c r="AC6" s="134"/>
    </row>
    <row r="7" spans="1:29" ht="75.75" customHeight="1" x14ac:dyDescent="0.25">
      <c r="A7" s="126"/>
      <c r="B7" s="135" t="s">
        <v>25</v>
      </c>
      <c r="C7" s="135"/>
      <c r="D7" s="135" t="s">
        <v>26</v>
      </c>
      <c r="E7" s="135"/>
      <c r="F7" s="135" t="s">
        <v>27</v>
      </c>
      <c r="G7" s="135"/>
      <c r="H7" s="135" t="s">
        <v>28</v>
      </c>
      <c r="I7" s="135"/>
      <c r="J7" s="135" t="s">
        <v>29</v>
      </c>
      <c r="K7" s="135"/>
      <c r="L7" s="135" t="s">
        <v>30</v>
      </c>
      <c r="M7" s="135"/>
      <c r="N7" s="135" t="s">
        <v>31</v>
      </c>
      <c r="O7" s="135"/>
      <c r="P7" s="135" t="s">
        <v>32</v>
      </c>
      <c r="Q7" s="135"/>
      <c r="R7" s="135" t="s">
        <v>33</v>
      </c>
      <c r="S7" s="135"/>
      <c r="T7" s="135" t="s">
        <v>99</v>
      </c>
      <c r="U7" s="135"/>
      <c r="V7" s="135" t="s">
        <v>85</v>
      </c>
      <c r="W7" s="135"/>
      <c r="X7" s="136" t="s">
        <v>98</v>
      </c>
      <c r="Y7" s="136"/>
      <c r="Z7" s="135" t="s">
        <v>34</v>
      </c>
      <c r="AA7" s="135"/>
      <c r="AB7" s="136" t="s">
        <v>35</v>
      </c>
      <c r="AC7" s="136"/>
    </row>
    <row r="8" spans="1:29" ht="18" x14ac:dyDescent="0.25">
      <c r="A8" s="127"/>
      <c r="B8" s="17">
        <v>2021</v>
      </c>
      <c r="C8" s="17">
        <v>2022</v>
      </c>
      <c r="D8" s="17">
        <v>2021</v>
      </c>
      <c r="E8" s="17">
        <v>2022</v>
      </c>
      <c r="F8" s="17">
        <v>2021</v>
      </c>
      <c r="G8" s="17">
        <v>2022</v>
      </c>
      <c r="H8" s="17">
        <v>2021</v>
      </c>
      <c r="I8" s="17">
        <v>2022</v>
      </c>
      <c r="J8" s="17">
        <v>2021</v>
      </c>
      <c r="K8" s="17">
        <v>2022</v>
      </c>
      <c r="L8" s="17">
        <v>2021</v>
      </c>
      <c r="M8" s="17">
        <v>2022</v>
      </c>
      <c r="N8" s="17">
        <v>2021</v>
      </c>
      <c r="O8" s="17">
        <v>2022</v>
      </c>
      <c r="P8" s="17">
        <v>2021</v>
      </c>
      <c r="Q8" s="17">
        <v>2022</v>
      </c>
      <c r="R8" s="17">
        <v>2021</v>
      </c>
      <c r="S8" s="17">
        <v>2022</v>
      </c>
      <c r="T8" s="17">
        <v>2021</v>
      </c>
      <c r="U8" s="17">
        <v>2022</v>
      </c>
      <c r="V8" s="17">
        <v>2021</v>
      </c>
      <c r="W8" s="17">
        <v>2022</v>
      </c>
      <c r="X8" s="17">
        <v>2021</v>
      </c>
      <c r="Y8" s="17">
        <v>2022</v>
      </c>
      <c r="Z8" s="17">
        <v>2021</v>
      </c>
      <c r="AA8" s="17">
        <v>2022</v>
      </c>
      <c r="AB8" s="17">
        <v>2021</v>
      </c>
      <c r="AC8" s="17">
        <v>2022</v>
      </c>
    </row>
    <row r="9" spans="1:29" ht="34.5" customHeight="1" x14ac:dyDescent="0.25">
      <c r="A9" s="16" t="s">
        <v>220</v>
      </c>
      <c r="B9" s="17">
        <v>455</v>
      </c>
      <c r="C9" s="17">
        <v>460</v>
      </c>
      <c r="D9" s="17">
        <v>200</v>
      </c>
      <c r="E9" s="17">
        <v>200</v>
      </c>
      <c r="F9" s="17"/>
      <c r="G9" s="17"/>
      <c r="H9" s="17"/>
      <c r="I9" s="17"/>
      <c r="J9" s="17"/>
      <c r="K9" s="17"/>
      <c r="L9" s="17">
        <v>33</v>
      </c>
      <c r="M9" s="17">
        <v>36</v>
      </c>
      <c r="N9" s="17"/>
      <c r="O9" s="17"/>
      <c r="P9" s="17"/>
      <c r="Q9" s="17"/>
      <c r="R9" s="17">
        <v>222</v>
      </c>
      <c r="S9" s="17">
        <v>48</v>
      </c>
      <c r="T9" s="17">
        <v>580</v>
      </c>
      <c r="U9" s="17">
        <v>600</v>
      </c>
      <c r="V9" s="17"/>
      <c r="W9" s="17"/>
      <c r="X9" s="17"/>
      <c r="Y9" s="17"/>
      <c r="Z9" s="17">
        <v>2895</v>
      </c>
      <c r="AA9" s="17">
        <v>3000</v>
      </c>
      <c r="AB9" s="17"/>
      <c r="AC9" s="17"/>
    </row>
    <row r="10" spans="1:29" ht="35.25" customHeight="1" x14ac:dyDescent="0.25">
      <c r="A10" s="16" t="s">
        <v>221</v>
      </c>
      <c r="B10" s="17">
        <v>204</v>
      </c>
      <c r="C10" s="17">
        <v>204</v>
      </c>
      <c r="D10" s="17">
        <v>5</v>
      </c>
      <c r="E10" s="17">
        <v>5</v>
      </c>
      <c r="F10" s="17"/>
      <c r="G10" s="17"/>
      <c r="H10" s="17"/>
      <c r="I10" s="17"/>
      <c r="J10" s="17"/>
      <c r="K10" s="17"/>
      <c r="L10" s="17">
        <v>3</v>
      </c>
      <c r="M10" s="17">
        <v>3</v>
      </c>
      <c r="N10" s="17"/>
      <c r="O10" s="17"/>
      <c r="P10" s="17"/>
      <c r="Q10" s="17"/>
      <c r="R10" s="17">
        <v>3</v>
      </c>
      <c r="S10" s="17">
        <v>3</v>
      </c>
      <c r="T10" s="17"/>
      <c r="U10" s="17"/>
      <c r="V10" s="17"/>
      <c r="W10" s="17"/>
      <c r="X10" s="17">
        <v>600</v>
      </c>
      <c r="Y10" s="17">
        <v>650</v>
      </c>
      <c r="Z10" s="18"/>
      <c r="AA10" s="18"/>
      <c r="AB10" s="18"/>
      <c r="AC10" s="18"/>
    </row>
    <row r="11" spans="1:29" ht="31.5" customHeight="1" x14ac:dyDescent="0.25">
      <c r="A11" s="100" t="s">
        <v>224</v>
      </c>
      <c r="B11" s="17">
        <v>440</v>
      </c>
      <c r="C11" s="17">
        <v>440</v>
      </c>
      <c r="D11" s="17">
        <v>284</v>
      </c>
      <c r="E11" s="17">
        <v>284</v>
      </c>
      <c r="F11" s="17"/>
      <c r="G11" s="17"/>
      <c r="H11" s="17"/>
      <c r="I11" s="17"/>
      <c r="J11" s="17"/>
      <c r="K11" s="17"/>
      <c r="L11" s="17">
        <v>16</v>
      </c>
      <c r="M11" s="17">
        <v>16</v>
      </c>
      <c r="N11" s="17">
        <v>440</v>
      </c>
      <c r="O11" s="17">
        <v>440</v>
      </c>
      <c r="P11" s="17">
        <v>284</v>
      </c>
      <c r="Q11" s="17">
        <v>284</v>
      </c>
      <c r="R11" s="17">
        <v>45</v>
      </c>
      <c r="S11" s="17">
        <v>5</v>
      </c>
      <c r="T11" s="17"/>
      <c r="U11" s="17"/>
      <c r="V11" s="17"/>
      <c r="W11" s="17"/>
      <c r="X11" s="17">
        <v>650</v>
      </c>
      <c r="Y11" s="17">
        <v>650</v>
      </c>
      <c r="Z11" s="18"/>
      <c r="AA11" s="18"/>
      <c r="AB11" s="18"/>
      <c r="AC11" s="18"/>
    </row>
    <row r="12" spans="1:29" ht="36.75" customHeight="1" x14ac:dyDescent="0.25">
      <c r="A12" s="16" t="s">
        <v>238</v>
      </c>
      <c r="B12" s="17">
        <v>28</v>
      </c>
      <c r="C12" s="17">
        <v>35</v>
      </c>
      <c r="D12" s="17">
        <v>15</v>
      </c>
      <c r="E12" s="17">
        <v>15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>
        <v>25</v>
      </c>
      <c r="U12" s="17">
        <v>25</v>
      </c>
      <c r="V12" s="17"/>
      <c r="W12" s="17"/>
      <c r="X12" s="17"/>
      <c r="Y12" s="17"/>
      <c r="Z12" s="18">
        <v>1660</v>
      </c>
      <c r="AA12" s="18">
        <v>1660</v>
      </c>
      <c r="AB12" s="18"/>
      <c r="AC12" s="18"/>
    </row>
    <row r="13" spans="1:29" ht="34.5" customHeight="1" x14ac:dyDescent="0.25">
      <c r="A13" s="16" t="s">
        <v>240</v>
      </c>
      <c r="B13" s="17">
        <v>225</v>
      </c>
      <c r="C13" s="17">
        <v>250</v>
      </c>
      <c r="D13" s="17">
        <v>88</v>
      </c>
      <c r="E13" s="17">
        <v>88</v>
      </c>
      <c r="F13" s="17"/>
      <c r="G13" s="17"/>
      <c r="H13" s="17"/>
      <c r="I13" s="17"/>
      <c r="J13" s="17"/>
      <c r="K13" s="17"/>
      <c r="L13" s="17"/>
      <c r="M13" s="17"/>
      <c r="N13" s="17">
        <v>225</v>
      </c>
      <c r="O13" s="17">
        <v>250</v>
      </c>
      <c r="P13" s="17">
        <v>88</v>
      </c>
      <c r="Q13" s="17">
        <v>88</v>
      </c>
      <c r="R13" s="17"/>
      <c r="S13" s="17">
        <v>5</v>
      </c>
      <c r="T13" s="17"/>
      <c r="U13" s="17"/>
      <c r="V13" s="17"/>
      <c r="W13" s="17"/>
      <c r="X13" s="17">
        <v>700</v>
      </c>
      <c r="Y13" s="17">
        <v>750</v>
      </c>
      <c r="Z13" s="18"/>
      <c r="AA13" s="18"/>
      <c r="AB13" s="18"/>
      <c r="AC13" s="18"/>
    </row>
    <row r="14" spans="1:29" ht="34.5" customHeight="1" x14ac:dyDescent="0.25">
      <c r="A14" s="16" t="s">
        <v>241</v>
      </c>
      <c r="B14" s="17">
        <v>207</v>
      </c>
      <c r="C14" s="17">
        <v>257</v>
      </c>
      <c r="D14" s="17">
        <v>97</v>
      </c>
      <c r="E14" s="17">
        <v>108</v>
      </c>
      <c r="F14" s="17"/>
      <c r="G14" s="17"/>
      <c r="H14" s="17"/>
      <c r="I14" s="17"/>
      <c r="J14" s="17"/>
      <c r="K14" s="17"/>
      <c r="L14" s="17"/>
      <c r="M14" s="17"/>
      <c r="N14" s="17">
        <v>207</v>
      </c>
      <c r="O14" s="17">
        <v>257</v>
      </c>
      <c r="P14" s="17">
        <v>97</v>
      </c>
      <c r="Q14" s="17">
        <v>105</v>
      </c>
      <c r="R14" s="17">
        <v>9</v>
      </c>
      <c r="S14" s="17">
        <v>10</v>
      </c>
      <c r="T14" s="17"/>
      <c r="U14" s="17"/>
      <c r="V14" s="17"/>
      <c r="W14" s="17"/>
      <c r="X14" s="17">
        <v>650</v>
      </c>
      <c r="Y14" s="17">
        <v>700</v>
      </c>
      <c r="Z14" s="18"/>
      <c r="AA14" s="18"/>
      <c r="AB14" s="18"/>
      <c r="AC14" s="18"/>
    </row>
    <row r="15" spans="1:29" ht="34.5" customHeight="1" x14ac:dyDescent="0.25">
      <c r="A15" s="16" t="s">
        <v>242</v>
      </c>
      <c r="B15" s="17">
        <v>160</v>
      </c>
      <c r="C15" s="17">
        <v>175</v>
      </c>
      <c r="D15" s="17">
        <v>76</v>
      </c>
      <c r="E15" s="17">
        <v>85</v>
      </c>
      <c r="F15" s="17"/>
      <c r="G15" s="17"/>
      <c r="H15" s="17"/>
      <c r="I15" s="17"/>
      <c r="J15" s="17"/>
      <c r="K15" s="17"/>
      <c r="L15" s="17"/>
      <c r="M15" s="17"/>
      <c r="N15" s="17">
        <v>160</v>
      </c>
      <c r="O15" s="17">
        <v>175</v>
      </c>
      <c r="P15" s="17">
        <v>76</v>
      </c>
      <c r="Q15" s="17">
        <v>85</v>
      </c>
      <c r="R15" s="17"/>
      <c r="S15" s="17">
        <v>5</v>
      </c>
      <c r="T15" s="17"/>
      <c r="U15" s="17"/>
      <c r="V15" s="17"/>
      <c r="W15" s="17"/>
      <c r="X15" s="17">
        <v>600</v>
      </c>
      <c r="Y15" s="17">
        <v>650</v>
      </c>
      <c r="Z15" s="18"/>
      <c r="AA15" s="18"/>
      <c r="AB15" s="18"/>
      <c r="AC15" s="18"/>
    </row>
    <row r="16" spans="1:29" ht="34.5" customHeight="1" x14ac:dyDescent="0.25">
      <c r="A16" s="19" t="s">
        <v>274</v>
      </c>
      <c r="B16" s="17">
        <v>321</v>
      </c>
      <c r="C16" s="17">
        <v>321</v>
      </c>
      <c r="D16" s="17">
        <v>151</v>
      </c>
      <c r="E16" s="17">
        <v>151</v>
      </c>
      <c r="F16" s="17"/>
      <c r="G16" s="17"/>
      <c r="H16" s="17"/>
      <c r="I16" s="17"/>
      <c r="J16" s="17"/>
      <c r="K16" s="17"/>
      <c r="L16" s="17"/>
      <c r="M16" s="17"/>
      <c r="N16" s="17">
        <v>321</v>
      </c>
      <c r="O16" s="17">
        <v>321</v>
      </c>
      <c r="P16" s="17">
        <v>151</v>
      </c>
      <c r="Q16" s="17">
        <v>151</v>
      </c>
      <c r="R16" s="17">
        <v>4</v>
      </c>
      <c r="S16" s="17">
        <v>4</v>
      </c>
      <c r="T16" s="17"/>
      <c r="U16" s="17"/>
      <c r="V16" s="17"/>
      <c r="W16" s="17"/>
      <c r="X16" s="17">
        <v>700</v>
      </c>
      <c r="Y16" s="17">
        <v>700</v>
      </c>
      <c r="Z16" s="18"/>
      <c r="AA16" s="18"/>
      <c r="AB16" s="18"/>
      <c r="AC16" s="18"/>
    </row>
    <row r="17" spans="1:29" ht="34.5" customHeight="1" x14ac:dyDescent="0.25">
      <c r="A17" s="19" t="s">
        <v>278</v>
      </c>
      <c r="B17" s="17">
        <v>26</v>
      </c>
      <c r="C17" s="17">
        <v>50</v>
      </c>
      <c r="D17" s="17">
        <v>0</v>
      </c>
      <c r="E17" s="17">
        <v>25</v>
      </c>
      <c r="F17" s="17"/>
      <c r="G17" s="17"/>
      <c r="H17" s="17"/>
      <c r="I17" s="17"/>
      <c r="J17" s="17"/>
      <c r="K17" s="17"/>
      <c r="L17" s="17"/>
      <c r="M17" s="17"/>
      <c r="N17" s="17">
        <v>26</v>
      </c>
      <c r="O17" s="17">
        <v>50</v>
      </c>
      <c r="P17" s="17">
        <v>0</v>
      </c>
      <c r="Q17" s="17">
        <v>25</v>
      </c>
      <c r="R17" s="17"/>
      <c r="S17" s="17">
        <v>1</v>
      </c>
      <c r="T17" s="17"/>
      <c r="U17" s="17"/>
      <c r="V17" s="17"/>
      <c r="W17" s="17"/>
      <c r="X17" s="17">
        <v>550</v>
      </c>
      <c r="Y17" s="17">
        <v>600</v>
      </c>
      <c r="Z17" s="18"/>
      <c r="AA17" s="18"/>
      <c r="AB17" s="18"/>
      <c r="AC17" s="18"/>
    </row>
    <row r="18" spans="1:29" ht="34.5" customHeight="1" x14ac:dyDescent="0.25">
      <c r="A18" s="19" t="s">
        <v>279</v>
      </c>
      <c r="B18" s="17">
        <v>37</v>
      </c>
      <c r="C18" s="17">
        <v>55</v>
      </c>
      <c r="D18" s="17">
        <v>20</v>
      </c>
      <c r="E18" s="17">
        <v>20</v>
      </c>
      <c r="F18" s="17"/>
      <c r="G18" s="17"/>
      <c r="H18" s="17"/>
      <c r="I18" s="17"/>
      <c r="J18" s="17"/>
      <c r="K18" s="17"/>
      <c r="L18" s="17"/>
      <c r="M18" s="17"/>
      <c r="N18" s="17">
        <v>37</v>
      </c>
      <c r="O18" s="17">
        <v>50</v>
      </c>
      <c r="P18" s="17">
        <v>20</v>
      </c>
      <c r="Q18" s="17">
        <v>20</v>
      </c>
      <c r="R18" s="17"/>
      <c r="S18" s="17">
        <v>2</v>
      </c>
      <c r="T18" s="17"/>
      <c r="U18" s="17"/>
      <c r="V18" s="17"/>
      <c r="W18" s="17"/>
      <c r="X18" s="17">
        <v>600</v>
      </c>
      <c r="Y18" s="17">
        <v>650</v>
      </c>
      <c r="Z18" s="18"/>
      <c r="AA18" s="18"/>
      <c r="AB18" s="18"/>
      <c r="AC18" s="18"/>
    </row>
    <row r="19" spans="1:29" ht="29.25" customHeight="1" x14ac:dyDescent="0.25">
      <c r="A19" s="16" t="s">
        <v>16</v>
      </c>
      <c r="B19" s="17">
        <v>3600</v>
      </c>
      <c r="C19" s="17">
        <v>3680</v>
      </c>
      <c r="D19" s="17">
        <v>1560</v>
      </c>
      <c r="E19" s="17">
        <v>1620</v>
      </c>
      <c r="F19" s="17">
        <v>1650</v>
      </c>
      <c r="G19" s="17">
        <v>1680</v>
      </c>
      <c r="H19" s="17">
        <v>3770</v>
      </c>
      <c r="I19" s="17">
        <v>3800</v>
      </c>
      <c r="J19" s="17">
        <v>14600</v>
      </c>
      <c r="K19" s="17">
        <v>14600</v>
      </c>
      <c r="L19" s="17">
        <v>720</v>
      </c>
      <c r="M19" s="17">
        <v>720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8"/>
      <c r="AA19" s="18"/>
      <c r="AB19" s="18"/>
      <c r="AC19" s="18"/>
    </row>
    <row r="20" spans="1:29" s="89" customFormat="1" ht="39" customHeight="1" x14ac:dyDescent="0.25">
      <c r="A20" s="102" t="s">
        <v>17</v>
      </c>
      <c r="B20" s="103">
        <f>SUM(B9:B19)</f>
        <v>5703</v>
      </c>
      <c r="C20" s="103">
        <f>SUM(C9:C19)</f>
        <v>5927</v>
      </c>
      <c r="D20" s="103">
        <f>SUM(D9:D19)</f>
        <v>2496</v>
      </c>
      <c r="E20" s="103">
        <f>SUM(E9:E19)</f>
        <v>2601</v>
      </c>
      <c r="F20" s="103">
        <v>1650</v>
      </c>
      <c r="G20" s="103">
        <v>1680</v>
      </c>
      <c r="H20" s="103">
        <v>3770</v>
      </c>
      <c r="I20" s="103">
        <v>3800</v>
      </c>
      <c r="J20" s="103">
        <v>14600</v>
      </c>
      <c r="K20" s="103">
        <v>14600</v>
      </c>
      <c r="L20" s="103">
        <v>772</v>
      </c>
      <c r="M20" s="103">
        <v>775</v>
      </c>
      <c r="N20" s="103">
        <f>SUM(N9:N19)</f>
        <v>1416</v>
      </c>
      <c r="O20" s="103">
        <f>SUM(O9:O19)</f>
        <v>1543</v>
      </c>
      <c r="P20" s="103">
        <f>SUM(P9:P19)</f>
        <v>716</v>
      </c>
      <c r="Q20" s="103">
        <f>SUM(Q9:Q19)</f>
        <v>758</v>
      </c>
      <c r="R20" s="103">
        <v>283</v>
      </c>
      <c r="S20" s="103">
        <v>83</v>
      </c>
      <c r="T20" s="103">
        <v>605</v>
      </c>
      <c r="U20" s="103">
        <v>625</v>
      </c>
      <c r="V20" s="103"/>
      <c r="W20" s="103"/>
      <c r="X20" s="103">
        <v>600</v>
      </c>
      <c r="Y20" s="103">
        <v>650</v>
      </c>
      <c r="Z20" s="104">
        <v>2814</v>
      </c>
      <c r="AA20" s="104">
        <v>2907</v>
      </c>
      <c r="AB20" s="104"/>
      <c r="AC20" s="104"/>
    </row>
  </sheetData>
  <mergeCells count="22">
    <mergeCell ref="X7:Y7"/>
    <mergeCell ref="N7:O7"/>
    <mergeCell ref="P7:Q7"/>
    <mergeCell ref="R7:S7"/>
    <mergeCell ref="T7:U7"/>
    <mergeCell ref="V7:W7"/>
    <mergeCell ref="A1:AC1"/>
    <mergeCell ref="A6:A8"/>
    <mergeCell ref="A3:Y3"/>
    <mergeCell ref="A4:Y4"/>
    <mergeCell ref="A5:Y5"/>
    <mergeCell ref="B6:Q6"/>
    <mergeCell ref="R6:W6"/>
    <mergeCell ref="X6:AC6"/>
    <mergeCell ref="B7:C7"/>
    <mergeCell ref="D7:E7"/>
    <mergeCell ref="F7:G7"/>
    <mergeCell ref="H7:I7"/>
    <mergeCell ref="J7:K7"/>
    <mergeCell ref="L7:M7"/>
    <mergeCell ref="Z7:AA7"/>
    <mergeCell ref="AB7:AC7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56.7109375" customWidth="1"/>
    <col min="2" max="2" width="16.28515625" customWidth="1"/>
    <col min="3" max="3" width="14.28515625" customWidth="1"/>
    <col min="7" max="7" width="28" customWidth="1"/>
  </cols>
  <sheetData>
    <row r="1" spans="1:7" ht="20.25" x14ac:dyDescent="0.3">
      <c r="A1" s="108" t="s">
        <v>78</v>
      </c>
      <c r="B1" s="108"/>
      <c r="C1" s="108"/>
      <c r="D1" s="108"/>
      <c r="E1" s="108"/>
      <c r="F1" s="108"/>
      <c r="G1" s="108"/>
    </row>
    <row r="2" spans="1:7" ht="18" x14ac:dyDescent="0.25">
      <c r="A2" s="139" t="s">
        <v>265</v>
      </c>
      <c r="B2" s="139"/>
      <c r="C2" s="139"/>
      <c r="D2" s="139"/>
      <c r="E2" s="139"/>
      <c r="F2" s="139"/>
      <c r="G2" s="139"/>
    </row>
    <row r="3" spans="1:7" ht="20.25" x14ac:dyDescent="0.3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22"/>
      <c r="B4" s="122"/>
      <c r="C4" s="123" t="s">
        <v>80</v>
      </c>
      <c r="D4" s="113" t="s">
        <v>81</v>
      </c>
      <c r="E4" s="114"/>
      <c r="F4" s="115"/>
      <c r="G4" s="122" t="s">
        <v>75</v>
      </c>
    </row>
    <row r="5" spans="1:7" ht="33.75" customHeight="1" x14ac:dyDescent="0.25">
      <c r="A5" s="122"/>
      <c r="B5" s="122"/>
      <c r="C5" s="124"/>
      <c r="D5" s="9" t="s">
        <v>65</v>
      </c>
      <c r="E5" s="9" t="s">
        <v>66</v>
      </c>
      <c r="F5" s="9" t="s">
        <v>67</v>
      </c>
      <c r="G5" s="122"/>
    </row>
    <row r="6" spans="1:7" x14ac:dyDescent="0.25">
      <c r="A6" s="140" t="s">
        <v>83</v>
      </c>
      <c r="B6" s="13" t="s">
        <v>97</v>
      </c>
      <c r="C6" s="13"/>
      <c r="D6" s="13"/>
      <c r="E6" s="13">
        <v>1.2</v>
      </c>
      <c r="F6" s="13">
        <v>9</v>
      </c>
      <c r="G6" s="13"/>
    </row>
    <row r="7" spans="1:7" ht="16.5" customHeight="1" x14ac:dyDescent="0.25">
      <c r="A7" s="138"/>
      <c r="B7" s="13" t="s">
        <v>155</v>
      </c>
      <c r="C7" s="13"/>
      <c r="D7" s="13"/>
      <c r="E7" s="13">
        <v>1.2</v>
      </c>
      <c r="F7" s="13">
        <v>9</v>
      </c>
      <c r="G7" s="13"/>
    </row>
    <row r="8" spans="1:7" x14ac:dyDescent="0.25">
      <c r="A8" s="137" t="s">
        <v>84</v>
      </c>
      <c r="B8" s="13" t="s">
        <v>97</v>
      </c>
      <c r="C8" s="13"/>
      <c r="D8" s="13"/>
      <c r="E8" s="13"/>
      <c r="F8" s="13">
        <v>6</v>
      </c>
      <c r="G8" s="13"/>
    </row>
    <row r="9" spans="1:7" x14ac:dyDescent="0.25">
      <c r="A9" s="138"/>
      <c r="B9" s="13" t="s">
        <v>155</v>
      </c>
      <c r="C9" s="13"/>
      <c r="D9" s="13"/>
      <c r="E9" s="13"/>
      <c r="F9" s="13">
        <v>10</v>
      </c>
      <c r="G9" s="13"/>
    </row>
    <row r="10" spans="1:7" x14ac:dyDescent="0.25">
      <c r="A10" s="137" t="s">
        <v>82</v>
      </c>
      <c r="B10" s="13" t="s">
        <v>97</v>
      </c>
      <c r="C10" s="13">
        <v>2</v>
      </c>
      <c r="D10" s="13"/>
      <c r="E10" s="13">
        <v>2</v>
      </c>
      <c r="F10" s="13"/>
      <c r="G10" s="13"/>
    </row>
    <row r="11" spans="1:7" x14ac:dyDescent="0.25">
      <c r="A11" s="138"/>
      <c r="B11" s="13" t="s">
        <v>155</v>
      </c>
      <c r="C11" s="13">
        <v>1</v>
      </c>
      <c r="D11" s="13"/>
      <c r="E11" s="13">
        <v>1</v>
      </c>
      <c r="F11" s="13"/>
      <c r="G11" s="13"/>
    </row>
  </sheetData>
  <mergeCells count="9">
    <mergeCell ref="A1:G1"/>
    <mergeCell ref="A10:A11"/>
    <mergeCell ref="D4:F4"/>
    <mergeCell ref="C4:C5"/>
    <mergeCell ref="A2:G2"/>
    <mergeCell ref="G4:G5"/>
    <mergeCell ref="A4:B5"/>
    <mergeCell ref="A6:A7"/>
    <mergeCell ref="A8:A9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19.28515625" customWidth="1"/>
    <col min="2" max="2" width="13.85546875" customWidth="1"/>
    <col min="3" max="3" width="13.42578125" customWidth="1"/>
    <col min="4" max="4" width="11.85546875" customWidth="1"/>
    <col min="5" max="5" width="12.85546875" customWidth="1"/>
    <col min="6" max="6" width="19.85546875" customWidth="1"/>
    <col min="7" max="7" width="12.140625" customWidth="1"/>
    <col min="8" max="8" width="13" customWidth="1"/>
    <col min="9" max="9" width="14.28515625" customWidth="1"/>
    <col min="10" max="10" width="12.5703125" customWidth="1"/>
  </cols>
  <sheetData>
    <row r="1" spans="1:11" ht="17.25" customHeight="1" x14ac:dyDescent="0.25">
      <c r="A1" s="141" t="s">
        <v>48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1" x14ac:dyDescent="0.25">
      <c r="A4" s="142" t="s">
        <v>266</v>
      </c>
      <c r="B4" s="142"/>
      <c r="C4" s="142"/>
      <c r="D4" s="142"/>
      <c r="E4" s="142"/>
      <c r="F4" s="142"/>
      <c r="G4" s="142"/>
      <c r="H4" s="142"/>
      <c r="I4" s="142"/>
      <c r="J4" s="142"/>
    </row>
    <row r="5" spans="1:11" x14ac:dyDescent="0.25">
      <c r="A5" s="62"/>
      <c r="B5" s="63"/>
      <c r="C5" s="63"/>
      <c r="D5" s="63"/>
      <c r="E5" s="63"/>
      <c r="F5" s="63"/>
      <c r="G5" s="63"/>
      <c r="H5" s="63"/>
      <c r="I5" s="63"/>
      <c r="J5" s="62"/>
    </row>
    <row r="6" spans="1:11" ht="24.75" customHeight="1" x14ac:dyDescent="0.25">
      <c r="A6" s="107" t="s">
        <v>168</v>
      </c>
      <c r="B6" s="107" t="s">
        <v>86</v>
      </c>
      <c r="C6" s="107"/>
      <c r="D6" s="107"/>
      <c r="E6" s="107"/>
      <c r="F6" s="107" t="s">
        <v>154</v>
      </c>
      <c r="G6" s="107"/>
      <c r="H6" s="107"/>
      <c r="I6" s="107"/>
      <c r="J6" s="107"/>
    </row>
    <row r="7" spans="1:11" ht="63.75" x14ac:dyDescent="0.25">
      <c r="A7" s="107"/>
      <c r="B7" s="73" t="s">
        <v>122</v>
      </c>
      <c r="C7" s="73" t="s">
        <v>169</v>
      </c>
      <c r="D7" s="73" t="s">
        <v>123</v>
      </c>
      <c r="E7" s="73" t="s">
        <v>19</v>
      </c>
      <c r="F7" s="73" t="s">
        <v>168</v>
      </c>
      <c r="G7" s="73" t="s">
        <v>122</v>
      </c>
      <c r="H7" s="73" t="s">
        <v>170</v>
      </c>
      <c r="I7" s="73" t="s">
        <v>123</v>
      </c>
      <c r="J7" s="73" t="s">
        <v>20</v>
      </c>
    </row>
    <row r="8" spans="1:11" ht="30.75" x14ac:dyDescent="0.25">
      <c r="A8" s="65" t="s">
        <v>275</v>
      </c>
      <c r="B8" s="65" t="s">
        <v>290</v>
      </c>
      <c r="C8" s="65">
        <v>3000</v>
      </c>
      <c r="D8" s="65" t="s">
        <v>144</v>
      </c>
      <c r="E8" s="65"/>
      <c r="F8" s="66" t="s">
        <v>276</v>
      </c>
      <c r="G8" s="65">
        <v>3000</v>
      </c>
      <c r="H8" s="65">
        <v>3000</v>
      </c>
      <c r="I8" s="65" t="s">
        <v>277</v>
      </c>
      <c r="J8" s="65"/>
    </row>
    <row r="9" spans="1:11" ht="26.25" x14ac:dyDescent="0.25">
      <c r="A9" s="65" t="s">
        <v>291</v>
      </c>
      <c r="B9" s="65" t="s">
        <v>290</v>
      </c>
      <c r="C9" s="65">
        <v>2600</v>
      </c>
      <c r="D9" s="65" t="s">
        <v>144</v>
      </c>
      <c r="E9" s="65"/>
      <c r="F9" s="65"/>
      <c r="G9" s="65"/>
      <c r="H9" s="65"/>
      <c r="I9" s="65"/>
      <c r="J9" s="65"/>
    </row>
    <row r="10" spans="1:11" ht="26.25" x14ac:dyDescent="0.25">
      <c r="A10" s="65" t="s">
        <v>292</v>
      </c>
      <c r="B10" s="65"/>
      <c r="C10" s="65"/>
      <c r="D10" s="65"/>
      <c r="E10" s="65"/>
      <c r="F10" s="65" t="s">
        <v>293</v>
      </c>
      <c r="G10" s="65">
        <v>2000</v>
      </c>
      <c r="H10" s="65">
        <v>2000</v>
      </c>
      <c r="I10" s="65" t="s">
        <v>277</v>
      </c>
      <c r="J10" s="65"/>
    </row>
    <row r="11" spans="1:1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</row>
    <row r="12" spans="1:1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3"/>
    </row>
    <row r="13" spans="1:11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3"/>
    </row>
    <row r="14" spans="1:11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3"/>
    </row>
    <row r="15" spans="1:1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3"/>
    </row>
    <row r="16" spans="1:1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3"/>
    </row>
    <row r="17" spans="1:1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3"/>
    </row>
    <row r="18" spans="1:11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3"/>
    </row>
    <row r="19" spans="1:11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3"/>
    </row>
    <row r="20" spans="1:1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3"/>
    </row>
  </sheetData>
  <mergeCells count="5">
    <mergeCell ref="A6:A7"/>
    <mergeCell ref="B6:E6"/>
    <mergeCell ref="F6:J6"/>
    <mergeCell ref="A1:J1"/>
    <mergeCell ref="A4:J4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3" max="3" width="16" customWidth="1"/>
    <col min="4" max="4" width="20.28515625" customWidth="1"/>
    <col min="5" max="5" width="16" customWidth="1"/>
    <col min="6" max="6" width="15.28515625" customWidth="1"/>
    <col min="7" max="14" width="9.140625" hidden="1" customWidth="1"/>
  </cols>
  <sheetData>
    <row r="1" spans="1:6" ht="18.75" customHeight="1" x14ac:dyDescent="0.25">
      <c r="A1" s="143" t="s">
        <v>167</v>
      </c>
      <c r="B1" s="143"/>
      <c r="C1" s="143"/>
      <c r="D1" s="143"/>
      <c r="E1" s="143"/>
      <c r="F1" s="143"/>
    </row>
    <row r="2" spans="1:6" ht="17.25" customHeight="1" x14ac:dyDescent="0.25">
      <c r="A2" s="145" t="s">
        <v>171</v>
      </c>
      <c r="B2" s="145"/>
      <c r="C2" s="145"/>
      <c r="D2" s="145"/>
      <c r="E2" s="145"/>
      <c r="F2" s="145"/>
    </row>
    <row r="3" spans="1:6" x14ac:dyDescent="0.25">
      <c r="A3" s="145" t="s">
        <v>267</v>
      </c>
      <c r="B3" s="145"/>
      <c r="C3" s="145"/>
      <c r="D3" s="145"/>
      <c r="E3" s="145"/>
      <c r="F3" s="145"/>
    </row>
    <row r="4" spans="1:6" ht="6.75" customHeight="1" x14ac:dyDescent="0.25">
      <c r="A4" s="68"/>
      <c r="B4" s="69"/>
      <c r="C4" s="69"/>
      <c r="D4" s="69"/>
      <c r="E4" s="69"/>
      <c r="F4" s="69"/>
    </row>
    <row r="5" spans="1:6" ht="39" customHeight="1" x14ac:dyDescent="0.25">
      <c r="A5" s="107" t="s">
        <v>120</v>
      </c>
      <c r="B5" s="107"/>
      <c r="C5" s="107"/>
      <c r="D5" s="61" t="s">
        <v>121</v>
      </c>
      <c r="E5" s="61" t="s">
        <v>38</v>
      </c>
      <c r="F5" s="61" t="s">
        <v>113</v>
      </c>
    </row>
    <row r="6" spans="1:6" ht="15.75" customHeight="1" x14ac:dyDescent="0.25">
      <c r="A6" s="144" t="s">
        <v>36</v>
      </c>
      <c r="B6" s="144"/>
      <c r="C6" s="144"/>
      <c r="D6" s="70" t="s">
        <v>86</v>
      </c>
      <c r="E6" s="70"/>
      <c r="F6" s="70"/>
    </row>
    <row r="7" spans="1:6" x14ac:dyDescent="0.25">
      <c r="A7" s="144"/>
      <c r="B7" s="144"/>
      <c r="C7" s="144"/>
      <c r="D7" s="70" t="s">
        <v>154</v>
      </c>
      <c r="E7" s="71"/>
      <c r="F7" s="71"/>
    </row>
    <row r="8" spans="1:6" x14ac:dyDescent="0.25">
      <c r="A8" s="144">
        <v>1</v>
      </c>
      <c r="B8" s="144"/>
      <c r="C8" s="144"/>
      <c r="D8" s="70"/>
      <c r="E8" s="70"/>
      <c r="F8" s="70"/>
    </row>
    <row r="9" spans="1:6" ht="15.75" customHeight="1" x14ac:dyDescent="0.25">
      <c r="A9" s="144">
        <v>2</v>
      </c>
      <c r="B9" s="144"/>
      <c r="C9" s="144"/>
      <c r="D9" s="70"/>
      <c r="E9" s="70"/>
      <c r="F9" s="70"/>
    </row>
    <row r="10" spans="1:6" ht="12.75" customHeight="1" x14ac:dyDescent="0.25">
      <c r="A10" s="144" t="s">
        <v>172</v>
      </c>
      <c r="B10" s="144"/>
      <c r="C10" s="144"/>
      <c r="D10" s="70" t="s">
        <v>86</v>
      </c>
      <c r="E10" s="70"/>
      <c r="F10" s="70"/>
    </row>
    <row r="11" spans="1:6" x14ac:dyDescent="0.25">
      <c r="A11" s="144"/>
      <c r="B11" s="144"/>
      <c r="C11" s="144"/>
      <c r="D11" s="70" t="s">
        <v>154</v>
      </c>
      <c r="E11" s="70"/>
      <c r="F11" s="70"/>
    </row>
    <row r="12" spans="1:6" x14ac:dyDescent="0.25">
      <c r="A12" s="144">
        <v>1</v>
      </c>
      <c r="B12" s="144"/>
      <c r="C12" s="144"/>
      <c r="D12" s="70"/>
      <c r="E12" s="70"/>
      <c r="F12" s="70"/>
    </row>
    <row r="13" spans="1:6" x14ac:dyDescent="0.25">
      <c r="A13" s="144">
        <v>2</v>
      </c>
      <c r="B13" s="144"/>
      <c r="C13" s="144"/>
      <c r="D13" s="70"/>
      <c r="E13" s="70"/>
      <c r="F13" s="70"/>
    </row>
    <row r="14" spans="1:6" ht="15.75" customHeight="1" x14ac:dyDescent="0.25">
      <c r="A14" s="144" t="s">
        <v>37</v>
      </c>
      <c r="B14" s="144"/>
      <c r="C14" s="144"/>
      <c r="D14" s="70" t="s">
        <v>86</v>
      </c>
      <c r="E14" s="70"/>
      <c r="F14" s="70"/>
    </row>
    <row r="15" spans="1:6" x14ac:dyDescent="0.25">
      <c r="A15" s="144"/>
      <c r="B15" s="144"/>
      <c r="C15" s="144"/>
      <c r="D15" s="70" t="s">
        <v>154</v>
      </c>
      <c r="E15" s="70">
        <v>2</v>
      </c>
      <c r="F15" s="70">
        <v>8000</v>
      </c>
    </row>
    <row r="16" spans="1:6" x14ac:dyDescent="0.25">
      <c r="A16" s="144" t="s">
        <v>298</v>
      </c>
      <c r="B16" s="144"/>
      <c r="C16" s="144"/>
      <c r="D16" s="70"/>
      <c r="E16" s="70">
        <v>1</v>
      </c>
      <c r="F16" s="70">
        <v>4000</v>
      </c>
    </row>
    <row r="17" spans="1:6" x14ac:dyDescent="0.25">
      <c r="A17" s="144" t="s">
        <v>299</v>
      </c>
      <c r="B17" s="144"/>
      <c r="C17" s="144"/>
      <c r="D17" s="70"/>
      <c r="E17" s="70">
        <v>1</v>
      </c>
      <c r="F17" s="70">
        <v>4000</v>
      </c>
    </row>
    <row r="18" spans="1:6" ht="15.75" customHeight="1" x14ac:dyDescent="0.25">
      <c r="A18" s="144" t="s">
        <v>114</v>
      </c>
      <c r="B18" s="144"/>
      <c r="C18" s="144"/>
      <c r="D18" s="70" t="s">
        <v>86</v>
      </c>
      <c r="E18" s="70">
        <v>2</v>
      </c>
      <c r="F18" s="70">
        <v>7000</v>
      </c>
    </row>
    <row r="19" spans="1:6" x14ac:dyDescent="0.25">
      <c r="A19" s="144"/>
      <c r="B19" s="144"/>
      <c r="C19" s="144"/>
      <c r="D19" s="70" t="s">
        <v>154</v>
      </c>
      <c r="E19" s="70">
        <v>1</v>
      </c>
      <c r="F19" s="70">
        <v>4000</v>
      </c>
    </row>
    <row r="20" spans="1:6" x14ac:dyDescent="0.25">
      <c r="A20" s="144" t="s">
        <v>300</v>
      </c>
      <c r="B20" s="144"/>
      <c r="C20" s="144"/>
      <c r="D20" s="70"/>
      <c r="E20" s="70">
        <v>1</v>
      </c>
      <c r="F20" s="70">
        <v>4000</v>
      </c>
    </row>
    <row r="21" spans="1:6" x14ac:dyDescent="0.25">
      <c r="A21" s="144">
        <v>2</v>
      </c>
      <c r="B21" s="144"/>
      <c r="C21" s="144"/>
      <c r="D21" s="70"/>
      <c r="E21" s="70"/>
      <c r="F21" s="70"/>
    </row>
    <row r="22" spans="1:6" ht="23.25" customHeight="1" x14ac:dyDescent="0.25">
      <c r="A22" s="144" t="s">
        <v>173</v>
      </c>
      <c r="B22" s="144"/>
      <c r="C22" s="144"/>
      <c r="D22" s="70" t="s">
        <v>86</v>
      </c>
      <c r="E22" s="70"/>
      <c r="F22" s="70"/>
    </row>
    <row r="23" spans="1:6" ht="27.75" customHeight="1" x14ac:dyDescent="0.25">
      <c r="A23" s="144"/>
      <c r="B23" s="144"/>
      <c r="C23" s="144"/>
      <c r="D23" s="70" t="s">
        <v>154</v>
      </c>
      <c r="E23" s="70"/>
      <c r="F23" s="70"/>
    </row>
    <row r="24" spans="1:6" x14ac:dyDescent="0.25">
      <c r="A24" s="144">
        <v>1</v>
      </c>
      <c r="B24" s="144"/>
      <c r="C24" s="144"/>
      <c r="D24" s="70"/>
      <c r="E24" s="70"/>
      <c r="F24" s="70"/>
    </row>
    <row r="25" spans="1:6" x14ac:dyDescent="0.25">
      <c r="A25" s="144">
        <v>2</v>
      </c>
      <c r="B25" s="144"/>
      <c r="C25" s="144"/>
      <c r="D25" s="70"/>
      <c r="E25" s="70"/>
      <c r="F25" s="70"/>
    </row>
    <row r="26" spans="1:6" ht="15.75" customHeight="1" x14ac:dyDescent="0.25">
      <c r="A26" s="144" t="s">
        <v>174</v>
      </c>
      <c r="B26" s="144"/>
      <c r="C26" s="144"/>
      <c r="D26" s="70" t="s">
        <v>86</v>
      </c>
      <c r="E26" s="70"/>
      <c r="F26" s="70"/>
    </row>
    <row r="27" spans="1:6" ht="24.75" customHeight="1" x14ac:dyDescent="0.25">
      <c r="A27" s="144"/>
      <c r="B27" s="144"/>
      <c r="C27" s="144"/>
      <c r="D27" s="70" t="s">
        <v>154</v>
      </c>
      <c r="E27" s="70"/>
      <c r="F27" s="70"/>
    </row>
    <row r="28" spans="1:6" ht="15.75" customHeight="1" x14ac:dyDescent="0.25">
      <c r="A28" s="144">
        <v>1</v>
      </c>
      <c r="B28" s="144"/>
      <c r="C28" s="144"/>
      <c r="D28" s="70"/>
      <c r="E28" s="70"/>
      <c r="F28" s="70"/>
    </row>
    <row r="29" spans="1:6" x14ac:dyDescent="0.25">
      <c r="A29" s="144">
        <v>2</v>
      </c>
      <c r="B29" s="144"/>
      <c r="C29" s="144"/>
      <c r="D29" s="70"/>
      <c r="E29" s="70"/>
      <c r="F29" s="70"/>
    </row>
    <row r="30" spans="1:6" ht="51" customHeight="1" x14ac:dyDescent="0.25">
      <c r="A30" s="144" t="s">
        <v>175</v>
      </c>
      <c r="B30" s="144"/>
      <c r="C30" s="144"/>
      <c r="D30" s="70" t="s">
        <v>154</v>
      </c>
      <c r="E30" s="70"/>
      <c r="F30" s="70"/>
    </row>
    <row r="31" spans="1:6" x14ac:dyDescent="0.25">
      <c r="A31" s="144">
        <v>1</v>
      </c>
      <c r="B31" s="144"/>
      <c r="C31" s="144"/>
      <c r="D31" s="70"/>
      <c r="E31" s="70"/>
      <c r="F31" s="70"/>
    </row>
    <row r="32" spans="1:6" x14ac:dyDescent="0.25">
      <c r="A32" s="144">
        <v>2</v>
      </c>
      <c r="B32" s="144"/>
      <c r="C32" s="144"/>
      <c r="D32" s="70"/>
      <c r="E32" s="70"/>
      <c r="F32" s="70"/>
    </row>
  </sheetData>
  <mergeCells count="25">
    <mergeCell ref="A25:C25"/>
    <mergeCell ref="A28:C28"/>
    <mergeCell ref="A20:C20"/>
    <mergeCell ref="A21:C21"/>
    <mergeCell ref="A32:C32"/>
    <mergeCell ref="A26:C27"/>
    <mergeCell ref="A29:C29"/>
    <mergeCell ref="A30:C30"/>
    <mergeCell ref="A31:C31"/>
    <mergeCell ref="A22:C23"/>
    <mergeCell ref="A24:C24"/>
    <mergeCell ref="A1:F1"/>
    <mergeCell ref="A13:C13"/>
    <mergeCell ref="A14:C15"/>
    <mergeCell ref="A17:C17"/>
    <mergeCell ref="A18:C19"/>
    <mergeCell ref="A5:C5"/>
    <mergeCell ref="A6:C7"/>
    <mergeCell ref="A8:C8"/>
    <mergeCell ref="A10:C11"/>
    <mergeCell ref="A12:C12"/>
    <mergeCell ref="A2:F2"/>
    <mergeCell ref="A9:C9"/>
    <mergeCell ref="A16:C16"/>
    <mergeCell ref="A3:F3"/>
  </mergeCells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zoomScaleSheetLayoutView="100" workbookViewId="0">
      <selection activeCell="H9" sqref="H9"/>
    </sheetView>
  </sheetViews>
  <sheetFormatPr defaultRowHeight="15" x14ac:dyDescent="0.25"/>
  <cols>
    <col min="1" max="1" width="26.85546875" customWidth="1"/>
    <col min="2" max="2" width="12.7109375" customWidth="1"/>
    <col min="3" max="3" width="16" customWidth="1"/>
    <col min="4" max="4" width="13.85546875" customWidth="1"/>
    <col min="5" max="5" width="17.5703125" customWidth="1"/>
    <col min="6" max="6" width="15.28515625" customWidth="1"/>
    <col min="7" max="7" width="15.85546875" customWidth="1"/>
    <col min="8" max="8" width="16.7109375" customWidth="1"/>
    <col min="9" max="9" width="13.140625" customWidth="1"/>
    <col min="10" max="10" width="12.7109375" customWidth="1"/>
    <col min="11" max="11" width="12.140625" customWidth="1"/>
  </cols>
  <sheetData>
    <row r="1" spans="1:12" ht="18" x14ac:dyDescent="0.25">
      <c r="A1" s="146" t="s">
        <v>176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2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2" x14ac:dyDescent="0.25">
      <c r="A4" s="142" t="s">
        <v>268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x14ac:dyDescent="0.25">
      <c r="A5" s="76"/>
      <c r="B5" s="76"/>
      <c r="C5" s="62"/>
      <c r="D5" s="77"/>
      <c r="E5" s="77"/>
      <c r="F5" s="77"/>
      <c r="G5" s="77"/>
      <c r="H5" s="77"/>
      <c r="I5" s="77"/>
      <c r="J5" s="77"/>
      <c r="K5" s="77"/>
      <c r="L5" s="62"/>
    </row>
    <row r="6" spans="1:12" ht="25.5" customHeight="1" x14ac:dyDescent="0.25">
      <c r="A6" s="147" t="s">
        <v>188</v>
      </c>
      <c r="B6" s="148"/>
      <c r="C6" s="149" t="s">
        <v>182</v>
      </c>
      <c r="D6" s="149"/>
      <c r="E6" s="149"/>
      <c r="F6" s="149"/>
      <c r="G6" s="149"/>
      <c r="H6" s="149"/>
      <c r="I6" s="149"/>
      <c r="J6" s="149"/>
      <c r="K6" s="149"/>
      <c r="L6" s="149"/>
    </row>
    <row r="7" spans="1:12" ht="36.75" customHeight="1" x14ac:dyDescent="0.25">
      <c r="A7" s="65" t="s">
        <v>183</v>
      </c>
      <c r="B7" s="65" t="s">
        <v>187</v>
      </c>
      <c r="C7" s="107" t="s">
        <v>184</v>
      </c>
      <c r="D7" s="107" t="s">
        <v>86</v>
      </c>
      <c r="E7" s="107"/>
      <c r="F7" s="107"/>
      <c r="G7" s="107"/>
      <c r="H7" s="107" t="s">
        <v>154</v>
      </c>
      <c r="I7" s="107"/>
      <c r="J7" s="107"/>
      <c r="K7" s="107"/>
      <c r="L7" s="107"/>
    </row>
    <row r="8" spans="1:12" ht="76.5" x14ac:dyDescent="0.25">
      <c r="A8" s="65">
        <v>34373</v>
      </c>
      <c r="B8" s="65">
        <v>36300</v>
      </c>
      <c r="C8" s="107"/>
      <c r="D8" s="67" t="s">
        <v>185</v>
      </c>
      <c r="E8" s="67" t="s">
        <v>169</v>
      </c>
      <c r="F8" s="67" t="s">
        <v>123</v>
      </c>
      <c r="G8" s="67" t="s">
        <v>186</v>
      </c>
      <c r="H8" s="67" t="s">
        <v>18</v>
      </c>
      <c r="I8" s="67" t="s">
        <v>185</v>
      </c>
      <c r="J8" s="67" t="s">
        <v>170</v>
      </c>
      <c r="K8" s="67" t="s">
        <v>123</v>
      </c>
      <c r="L8" s="67" t="s">
        <v>20</v>
      </c>
    </row>
    <row r="9" spans="1:12" ht="77.25" x14ac:dyDescent="0.25">
      <c r="A9" s="78"/>
      <c r="B9" s="78"/>
      <c r="C9" s="65" t="s">
        <v>302</v>
      </c>
      <c r="D9" s="105">
        <v>22000</v>
      </c>
      <c r="E9" s="105">
        <v>6000</v>
      </c>
      <c r="F9" s="105" t="s">
        <v>295</v>
      </c>
      <c r="G9" s="105" t="s">
        <v>309</v>
      </c>
      <c r="H9" s="65" t="s">
        <v>302</v>
      </c>
      <c r="I9" s="105">
        <v>22000</v>
      </c>
      <c r="J9" s="105">
        <v>6000</v>
      </c>
      <c r="K9" s="105" t="s">
        <v>295</v>
      </c>
      <c r="L9" s="105">
        <v>1</v>
      </c>
    </row>
    <row r="10" spans="1:12" ht="77.25" x14ac:dyDescent="0.25">
      <c r="A10" s="78"/>
      <c r="B10" s="78"/>
      <c r="C10" s="65" t="s">
        <v>303</v>
      </c>
      <c r="D10" s="105">
        <v>210</v>
      </c>
      <c r="E10" s="105">
        <v>160</v>
      </c>
      <c r="F10" s="105" t="s">
        <v>304</v>
      </c>
      <c r="G10" s="105">
        <v>0</v>
      </c>
      <c r="H10" s="65" t="s">
        <v>303</v>
      </c>
      <c r="I10" s="105">
        <v>210</v>
      </c>
      <c r="J10" s="105">
        <v>50</v>
      </c>
      <c r="K10" s="105" t="s">
        <v>305</v>
      </c>
      <c r="L10" s="105">
        <v>0</v>
      </c>
    </row>
    <row r="11" spans="1:12" ht="64.5" x14ac:dyDescent="0.25">
      <c r="A11" s="78"/>
      <c r="B11" s="78"/>
      <c r="C11" s="65" t="s">
        <v>306</v>
      </c>
      <c r="D11" s="105">
        <v>6000</v>
      </c>
      <c r="E11" s="105">
        <v>5000</v>
      </c>
      <c r="F11" s="105" t="s">
        <v>305</v>
      </c>
      <c r="G11" s="193" t="s">
        <v>308</v>
      </c>
      <c r="H11" s="65" t="s">
        <v>306</v>
      </c>
      <c r="I11" s="105">
        <v>6000</v>
      </c>
      <c r="J11" s="105">
        <v>1000</v>
      </c>
      <c r="K11" s="105" t="s">
        <v>305</v>
      </c>
      <c r="L11" s="105">
        <v>1</v>
      </c>
    </row>
    <row r="12" spans="1:12" x14ac:dyDescent="0.25">
      <c r="A12" s="78"/>
      <c r="B12" s="78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39" x14ac:dyDescent="0.25">
      <c r="A13" s="78" t="s">
        <v>307</v>
      </c>
      <c r="B13" s="78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spans="1:12" x14ac:dyDescent="0.25">
      <c r="A14" s="78"/>
      <c r="B14" s="78"/>
      <c r="C14" s="65"/>
      <c r="D14" s="65"/>
      <c r="E14" s="65"/>
      <c r="F14" s="65"/>
      <c r="G14" s="65"/>
      <c r="H14" s="65"/>
      <c r="I14" s="65"/>
      <c r="J14" s="65"/>
      <c r="K14" s="65"/>
      <c r="L14" s="65"/>
    </row>
    <row r="15" spans="1:12" x14ac:dyDescent="0.25">
      <c r="A15" s="78"/>
      <c r="B15" s="78"/>
      <c r="C15" s="65"/>
      <c r="D15" s="65"/>
      <c r="E15" s="65"/>
      <c r="F15" s="65"/>
      <c r="G15" s="65"/>
      <c r="H15" s="65"/>
      <c r="I15" s="65"/>
      <c r="J15" s="65"/>
      <c r="K15" s="65"/>
      <c r="L15" s="65"/>
    </row>
  </sheetData>
  <mergeCells count="7">
    <mergeCell ref="A4:L4"/>
    <mergeCell ref="A1:L1"/>
    <mergeCell ref="A6:B6"/>
    <mergeCell ref="C6:L6"/>
    <mergeCell ref="C7:C8"/>
    <mergeCell ref="D7:G7"/>
    <mergeCell ref="H7:L7"/>
  </mergeCell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N39" sqref="N39"/>
    </sheetView>
  </sheetViews>
  <sheetFormatPr defaultRowHeight="15" x14ac:dyDescent="0.25"/>
  <cols>
    <col min="1" max="1" width="29.140625" customWidth="1"/>
    <col min="3" max="3" width="10.28515625" customWidth="1"/>
    <col min="4" max="4" width="13.7109375" customWidth="1"/>
    <col min="5" max="5" width="11.5703125" customWidth="1"/>
    <col min="6" max="6" width="13.140625" customWidth="1"/>
    <col min="7" max="7" width="19.28515625" customWidth="1"/>
    <col min="8" max="8" width="11.140625" customWidth="1"/>
    <col min="9" max="9" width="12.42578125" customWidth="1"/>
    <col min="10" max="10" width="17.7109375" customWidth="1"/>
    <col min="11" max="11" width="14.7109375" customWidth="1"/>
    <col min="12" max="12" width="18.28515625" customWidth="1"/>
    <col min="13" max="14" width="14.85546875" customWidth="1"/>
  </cols>
  <sheetData>
    <row r="1" spans="1:14" ht="20.25" x14ac:dyDescent="0.3">
      <c r="M1" s="108" t="s">
        <v>177</v>
      </c>
      <c r="N1" s="108"/>
    </row>
    <row r="2" spans="1:14" ht="15.75" x14ac:dyDescent="0.25">
      <c r="A2" s="6" t="s">
        <v>51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5.75" x14ac:dyDescent="0.25">
      <c r="A3" s="150" t="s">
        <v>258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4" spans="1:14" ht="15.7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A5" s="151" t="s">
        <v>60</v>
      </c>
      <c r="B5" s="154" t="s">
        <v>52</v>
      </c>
      <c r="C5" s="154"/>
      <c r="D5" s="153" t="s">
        <v>107</v>
      </c>
      <c r="E5" s="154" t="s">
        <v>54</v>
      </c>
      <c r="F5" s="154"/>
      <c r="G5" s="153" t="s">
        <v>105</v>
      </c>
      <c r="H5" s="154" t="s">
        <v>55</v>
      </c>
      <c r="I5" s="154"/>
      <c r="J5" s="153" t="s">
        <v>103</v>
      </c>
      <c r="K5" s="153" t="s">
        <v>102</v>
      </c>
      <c r="L5" s="153" t="s">
        <v>101</v>
      </c>
      <c r="M5" s="153" t="s">
        <v>109</v>
      </c>
      <c r="N5" s="153" t="s">
        <v>100</v>
      </c>
    </row>
    <row r="6" spans="1:14" ht="45" x14ac:dyDescent="0.25">
      <c r="A6" s="152"/>
      <c r="B6" s="22" t="s">
        <v>53</v>
      </c>
      <c r="C6" s="23" t="s">
        <v>108</v>
      </c>
      <c r="D6" s="153"/>
      <c r="E6" s="22" t="s">
        <v>53</v>
      </c>
      <c r="F6" s="23" t="s">
        <v>106</v>
      </c>
      <c r="G6" s="153"/>
      <c r="H6" s="22" t="s">
        <v>53</v>
      </c>
      <c r="I6" s="23" t="s">
        <v>104</v>
      </c>
      <c r="J6" s="153"/>
      <c r="K6" s="153"/>
      <c r="L6" s="153"/>
      <c r="M6" s="153"/>
      <c r="N6" s="153"/>
    </row>
    <row r="7" spans="1:14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 t="s">
        <v>110</v>
      </c>
      <c r="N7" s="22">
        <v>14</v>
      </c>
    </row>
    <row r="8" spans="1:14" ht="15.75" x14ac:dyDescent="0.25">
      <c r="A8" s="29" t="s">
        <v>273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4" x14ac:dyDescent="0.25">
      <c r="A9" s="83" t="s">
        <v>218</v>
      </c>
      <c r="B9" s="22">
        <v>25</v>
      </c>
      <c r="C9" s="22">
        <v>1375</v>
      </c>
      <c r="D9" s="22">
        <v>2000</v>
      </c>
      <c r="E9" s="22">
        <v>70</v>
      </c>
      <c r="F9" s="22">
        <v>1600</v>
      </c>
      <c r="G9" s="22">
        <v>1000</v>
      </c>
      <c r="H9" s="22"/>
      <c r="I9" s="22"/>
      <c r="J9" s="22">
        <v>300</v>
      </c>
      <c r="K9" s="22">
        <f>C9+D9+F9+G9+I9+J9</f>
        <v>6275</v>
      </c>
      <c r="L9" s="22">
        <v>3275</v>
      </c>
      <c r="M9" s="22">
        <v>3000</v>
      </c>
      <c r="N9" s="22">
        <v>3000</v>
      </c>
    </row>
    <row r="10" spans="1:14" x14ac:dyDescent="0.25">
      <c r="A10" s="83" t="s">
        <v>219</v>
      </c>
      <c r="B10" s="22">
        <v>100</v>
      </c>
      <c r="C10" s="22">
        <v>5800</v>
      </c>
      <c r="D10" s="22">
        <v>5000</v>
      </c>
      <c r="E10" s="22">
        <v>270</v>
      </c>
      <c r="F10" s="22">
        <v>8000</v>
      </c>
      <c r="G10" s="22">
        <v>7000</v>
      </c>
      <c r="H10" s="22" t="s">
        <v>280</v>
      </c>
      <c r="I10" s="22">
        <v>280</v>
      </c>
      <c r="J10" s="22">
        <v>500</v>
      </c>
      <c r="K10" s="93">
        <f t="shared" ref="K10:K37" si="0">C10+D10+F10+G10+I10+J10</f>
        <v>26580</v>
      </c>
      <c r="L10" s="22">
        <v>26580</v>
      </c>
      <c r="M10" s="22"/>
      <c r="N10" s="22"/>
    </row>
    <row r="11" spans="1:14" x14ac:dyDescent="0.25">
      <c r="A11" s="83" t="s">
        <v>220</v>
      </c>
      <c r="B11" s="22">
        <v>18</v>
      </c>
      <c r="C11" s="22">
        <v>990</v>
      </c>
      <c r="D11" s="22">
        <v>500</v>
      </c>
      <c r="E11" s="22"/>
      <c r="F11" s="22"/>
      <c r="G11" s="22">
        <v>430</v>
      </c>
      <c r="H11" s="22">
        <v>15</v>
      </c>
      <c r="I11" s="22">
        <v>300</v>
      </c>
      <c r="J11" s="22">
        <v>250</v>
      </c>
      <c r="K11" s="93">
        <f t="shared" si="0"/>
        <v>2470</v>
      </c>
      <c r="L11" s="22">
        <v>2470</v>
      </c>
      <c r="M11" s="22"/>
      <c r="N11" s="22"/>
    </row>
    <row r="12" spans="1:14" x14ac:dyDescent="0.25">
      <c r="A12" s="83" t="s">
        <v>221</v>
      </c>
      <c r="B12" s="22">
        <v>11</v>
      </c>
      <c r="C12" s="22">
        <v>605</v>
      </c>
      <c r="D12" s="22">
        <v>150</v>
      </c>
      <c r="E12" s="22"/>
      <c r="F12" s="22"/>
      <c r="G12" s="22">
        <v>500</v>
      </c>
      <c r="H12" s="22"/>
      <c r="I12" s="22"/>
      <c r="J12" s="22">
        <v>140</v>
      </c>
      <c r="K12" s="93">
        <f t="shared" si="0"/>
        <v>1395</v>
      </c>
      <c r="L12" s="22">
        <v>1395</v>
      </c>
      <c r="M12" s="22"/>
      <c r="N12" s="22"/>
    </row>
    <row r="13" spans="1:14" x14ac:dyDescent="0.25">
      <c r="A13" s="84" t="s">
        <v>222</v>
      </c>
      <c r="B13" s="22">
        <v>25</v>
      </c>
      <c r="C13" s="22">
        <v>1375</v>
      </c>
      <c r="D13" s="22">
        <v>500</v>
      </c>
      <c r="E13" s="22">
        <v>120</v>
      </c>
      <c r="F13" s="22">
        <v>2700</v>
      </c>
      <c r="G13" s="22">
        <v>1500</v>
      </c>
      <c r="H13" s="22"/>
      <c r="I13" s="22"/>
      <c r="J13" s="22">
        <v>500</v>
      </c>
      <c r="K13" s="93">
        <f t="shared" si="0"/>
        <v>6575</v>
      </c>
      <c r="L13" s="22">
        <v>6575</v>
      </c>
      <c r="M13" s="22"/>
      <c r="N13" s="22"/>
    </row>
    <row r="14" spans="1:14" x14ac:dyDescent="0.25">
      <c r="A14" s="84" t="s">
        <v>223</v>
      </c>
      <c r="B14" s="25">
        <v>40</v>
      </c>
      <c r="C14" s="25">
        <v>2200</v>
      </c>
      <c r="D14" s="25">
        <v>500</v>
      </c>
      <c r="E14" s="25">
        <v>300</v>
      </c>
      <c r="F14" s="25">
        <v>7200</v>
      </c>
      <c r="G14" s="25">
        <v>2100</v>
      </c>
      <c r="H14" s="25" t="s">
        <v>294</v>
      </c>
      <c r="I14" s="25">
        <v>1260</v>
      </c>
      <c r="J14" s="25">
        <v>450</v>
      </c>
      <c r="K14" s="93">
        <f t="shared" si="0"/>
        <v>13710</v>
      </c>
      <c r="L14" s="25">
        <v>7710</v>
      </c>
      <c r="M14" s="25">
        <v>6000</v>
      </c>
      <c r="N14" s="25">
        <v>6000</v>
      </c>
    </row>
    <row r="15" spans="1:14" x14ac:dyDescent="0.25">
      <c r="A15" s="84" t="s">
        <v>224</v>
      </c>
      <c r="B15" s="25">
        <v>2</v>
      </c>
      <c r="C15" s="25">
        <v>110</v>
      </c>
      <c r="D15" s="25">
        <v>20</v>
      </c>
      <c r="E15" s="25"/>
      <c r="F15" s="25"/>
      <c r="G15" s="25"/>
      <c r="H15" s="25"/>
      <c r="I15" s="25"/>
      <c r="J15" s="25">
        <v>90</v>
      </c>
      <c r="K15" s="93">
        <f t="shared" si="0"/>
        <v>220</v>
      </c>
      <c r="L15" s="25">
        <v>220</v>
      </c>
      <c r="M15" s="25"/>
      <c r="N15" s="25"/>
    </row>
    <row r="16" spans="1:14" x14ac:dyDescent="0.25">
      <c r="A16" s="84" t="s">
        <v>225</v>
      </c>
      <c r="B16" s="25">
        <v>10</v>
      </c>
      <c r="C16" s="25">
        <v>550</v>
      </c>
      <c r="D16" s="25">
        <v>200</v>
      </c>
      <c r="E16" s="25">
        <v>154</v>
      </c>
      <c r="F16" s="25">
        <v>3500</v>
      </c>
      <c r="G16" s="25">
        <v>2500</v>
      </c>
      <c r="H16" s="25"/>
      <c r="I16" s="25"/>
      <c r="J16" s="25">
        <v>350</v>
      </c>
      <c r="K16" s="93">
        <f t="shared" si="0"/>
        <v>7100</v>
      </c>
      <c r="L16" s="25">
        <v>7100</v>
      </c>
      <c r="M16" s="25"/>
      <c r="N16" s="25"/>
    </row>
    <row r="17" spans="1:14" x14ac:dyDescent="0.25">
      <c r="A17" s="84" t="s">
        <v>226</v>
      </c>
      <c r="B17" s="25">
        <v>20</v>
      </c>
      <c r="C17" s="25">
        <v>1100</v>
      </c>
      <c r="D17" s="25">
        <v>3000</v>
      </c>
      <c r="E17" s="25">
        <v>120</v>
      </c>
      <c r="F17" s="25">
        <v>4000</v>
      </c>
      <c r="G17" s="25">
        <v>1000</v>
      </c>
      <c r="H17" s="25"/>
      <c r="I17" s="25"/>
      <c r="J17" s="25">
        <v>360</v>
      </c>
      <c r="K17" s="93">
        <f t="shared" si="0"/>
        <v>9460</v>
      </c>
      <c r="L17" s="25">
        <v>9460</v>
      </c>
      <c r="M17" s="25"/>
      <c r="N17" s="25"/>
    </row>
    <row r="18" spans="1:14" ht="15.75" x14ac:dyDescent="0.25">
      <c r="A18" s="24" t="s">
        <v>58</v>
      </c>
      <c r="B18" s="22"/>
      <c r="C18" s="22"/>
      <c r="D18" s="22"/>
      <c r="E18" s="22"/>
      <c r="F18" s="22"/>
      <c r="G18" s="22"/>
      <c r="H18" s="22"/>
      <c r="I18" s="22"/>
      <c r="J18" s="22"/>
      <c r="K18" s="93">
        <f t="shared" si="0"/>
        <v>0</v>
      </c>
      <c r="L18" s="22"/>
      <c r="M18" s="22"/>
      <c r="N18" s="22"/>
    </row>
    <row r="19" spans="1:14" x14ac:dyDescent="0.25">
      <c r="A19" s="83" t="s">
        <v>228</v>
      </c>
      <c r="B19" s="25">
        <v>10</v>
      </c>
      <c r="C19" s="25">
        <v>550</v>
      </c>
      <c r="D19" s="25">
        <v>1000</v>
      </c>
      <c r="E19" s="25">
        <v>120</v>
      </c>
      <c r="F19" s="25">
        <v>2800</v>
      </c>
      <c r="G19" s="25">
        <v>1000</v>
      </c>
      <c r="H19" s="25"/>
      <c r="I19" s="25"/>
      <c r="J19" s="25">
        <v>50</v>
      </c>
      <c r="K19" s="93">
        <v>5400</v>
      </c>
      <c r="L19" s="25">
        <v>5400</v>
      </c>
      <c r="M19" s="25"/>
      <c r="N19" s="25"/>
    </row>
    <row r="20" spans="1:14" x14ac:dyDescent="0.25">
      <c r="A20" s="83" t="s">
        <v>229</v>
      </c>
      <c r="B20" s="96">
        <v>30</v>
      </c>
      <c r="C20" s="96">
        <v>1650</v>
      </c>
      <c r="D20" s="96">
        <v>2000</v>
      </c>
      <c r="E20" s="96">
        <v>170</v>
      </c>
      <c r="F20" s="96">
        <v>4800</v>
      </c>
      <c r="G20" s="96">
        <v>3000</v>
      </c>
      <c r="H20" s="96">
        <v>20</v>
      </c>
      <c r="I20" s="96">
        <v>460</v>
      </c>
      <c r="J20" s="96">
        <v>300</v>
      </c>
      <c r="K20" s="96">
        <v>12210</v>
      </c>
      <c r="L20" s="96">
        <v>12210</v>
      </c>
      <c r="M20" s="96"/>
      <c r="N20" s="96"/>
    </row>
    <row r="21" spans="1:14" x14ac:dyDescent="0.25">
      <c r="A21" s="83" t="s">
        <v>230</v>
      </c>
      <c r="B21" s="96">
        <v>10</v>
      </c>
      <c r="C21" s="96">
        <v>550</v>
      </c>
      <c r="D21" s="96">
        <v>400</v>
      </c>
      <c r="E21" s="96"/>
      <c r="F21" s="96"/>
      <c r="G21" s="96"/>
      <c r="H21" s="96"/>
      <c r="I21" s="96"/>
      <c r="J21" s="96">
        <v>100</v>
      </c>
      <c r="K21" s="96">
        <v>1050</v>
      </c>
      <c r="L21" s="96">
        <v>1050</v>
      </c>
      <c r="M21" s="96"/>
      <c r="N21" s="96"/>
    </row>
    <row r="22" spans="1:14" x14ac:dyDescent="0.25">
      <c r="A22" s="83" t="s">
        <v>231</v>
      </c>
      <c r="B22" s="96">
        <v>5</v>
      </c>
      <c r="C22" s="96">
        <v>275</v>
      </c>
      <c r="D22" s="96">
        <v>100</v>
      </c>
      <c r="E22" s="96">
        <v>20</v>
      </c>
      <c r="F22" s="96">
        <v>500</v>
      </c>
      <c r="G22" s="96">
        <v>80</v>
      </c>
      <c r="H22" s="96"/>
      <c r="I22" s="96"/>
      <c r="J22" s="96"/>
      <c r="K22" s="96">
        <v>955</v>
      </c>
      <c r="L22" s="96">
        <v>955</v>
      </c>
      <c r="M22" s="96"/>
      <c r="N22" s="96"/>
    </row>
    <row r="23" spans="1:14" x14ac:dyDescent="0.25">
      <c r="A23" s="83" t="s">
        <v>232</v>
      </c>
      <c r="B23" s="96">
        <v>8</v>
      </c>
      <c r="C23" s="96">
        <v>440</v>
      </c>
      <c r="D23" s="96">
        <v>100</v>
      </c>
      <c r="E23" s="96"/>
      <c r="F23" s="96"/>
      <c r="G23" s="96">
        <v>100</v>
      </c>
      <c r="H23" s="96"/>
      <c r="I23" s="96"/>
      <c r="J23" s="96"/>
      <c r="K23" s="96">
        <v>740</v>
      </c>
      <c r="L23" s="96">
        <v>740</v>
      </c>
      <c r="M23" s="96"/>
      <c r="N23" s="96"/>
    </row>
    <row r="24" spans="1:14" x14ac:dyDescent="0.25">
      <c r="A24" s="83" t="s">
        <v>233</v>
      </c>
      <c r="B24" s="96">
        <v>10</v>
      </c>
      <c r="C24" s="96">
        <v>550</v>
      </c>
      <c r="D24" s="96">
        <v>500</v>
      </c>
      <c r="E24" s="96"/>
      <c r="F24" s="96"/>
      <c r="G24" s="96">
        <v>300</v>
      </c>
      <c r="H24" s="96" t="s">
        <v>288</v>
      </c>
      <c r="I24" s="96">
        <v>560</v>
      </c>
      <c r="J24" s="96">
        <v>50</v>
      </c>
      <c r="K24" s="96">
        <v>1960</v>
      </c>
      <c r="L24" s="96">
        <v>1960</v>
      </c>
      <c r="M24" s="96"/>
      <c r="N24" s="96"/>
    </row>
    <row r="25" spans="1:14" x14ac:dyDescent="0.25">
      <c r="A25" s="83" t="s">
        <v>234</v>
      </c>
      <c r="B25" s="96">
        <v>3</v>
      </c>
      <c r="C25" s="96">
        <v>165</v>
      </c>
      <c r="D25" s="96">
        <v>50</v>
      </c>
      <c r="E25" s="96"/>
      <c r="F25" s="96"/>
      <c r="G25" s="96">
        <v>150</v>
      </c>
      <c r="H25" s="96"/>
      <c r="I25" s="96"/>
      <c r="J25" s="96"/>
      <c r="K25" s="96">
        <v>365</v>
      </c>
      <c r="L25" s="96">
        <v>365</v>
      </c>
      <c r="M25" s="96"/>
      <c r="N25" s="96"/>
    </row>
    <row r="26" spans="1:14" x14ac:dyDescent="0.25">
      <c r="A26" s="83" t="s">
        <v>235</v>
      </c>
      <c r="B26" s="96">
        <v>10</v>
      </c>
      <c r="C26" s="96">
        <v>550</v>
      </c>
      <c r="D26" s="96">
        <v>50</v>
      </c>
      <c r="E26" s="96"/>
      <c r="F26" s="96"/>
      <c r="G26" s="96">
        <v>70</v>
      </c>
      <c r="H26" s="96"/>
      <c r="I26" s="96"/>
      <c r="J26" s="96">
        <v>50</v>
      </c>
      <c r="K26" s="96">
        <v>720</v>
      </c>
      <c r="L26" s="96">
        <v>720</v>
      </c>
      <c r="M26" s="96"/>
      <c r="N26" s="96"/>
    </row>
    <row r="27" spans="1:14" x14ac:dyDescent="0.25">
      <c r="A27" s="83" t="s">
        <v>236</v>
      </c>
      <c r="B27" s="96">
        <v>10</v>
      </c>
      <c r="C27" s="96">
        <v>550</v>
      </c>
      <c r="D27" s="96">
        <v>500</v>
      </c>
      <c r="E27" s="96"/>
      <c r="F27" s="96"/>
      <c r="G27" s="96">
        <v>500</v>
      </c>
      <c r="H27" s="96"/>
      <c r="I27" s="96"/>
      <c r="J27" s="96">
        <v>30</v>
      </c>
      <c r="K27" s="96">
        <v>1580</v>
      </c>
      <c r="L27" s="96">
        <v>1580</v>
      </c>
      <c r="M27" s="96"/>
      <c r="N27" s="96"/>
    </row>
    <row r="28" spans="1:14" x14ac:dyDescent="0.25">
      <c r="A28" s="83" t="s">
        <v>237</v>
      </c>
      <c r="B28" s="96">
        <v>5</v>
      </c>
      <c r="C28" s="96">
        <v>275</v>
      </c>
      <c r="D28" s="96">
        <v>30</v>
      </c>
      <c r="E28" s="96"/>
      <c r="F28" s="96"/>
      <c r="G28" s="96">
        <v>40</v>
      </c>
      <c r="H28" s="96"/>
      <c r="I28" s="96"/>
      <c r="J28" s="96"/>
      <c r="K28" s="96">
        <v>345</v>
      </c>
      <c r="L28" s="96">
        <v>345</v>
      </c>
      <c r="M28" s="96"/>
      <c r="N28" s="96"/>
    </row>
    <row r="29" spans="1:14" x14ac:dyDescent="0.25">
      <c r="A29" s="83" t="s">
        <v>240</v>
      </c>
      <c r="B29" s="96">
        <v>10</v>
      </c>
      <c r="C29" s="96">
        <v>550</v>
      </c>
      <c r="D29" s="96"/>
      <c r="E29" s="96"/>
      <c r="F29" s="96"/>
      <c r="G29" s="96">
        <v>500</v>
      </c>
      <c r="H29" s="96"/>
      <c r="I29" s="96"/>
      <c r="J29" s="96">
        <v>100</v>
      </c>
      <c r="K29" s="96">
        <v>1150</v>
      </c>
      <c r="L29" s="96">
        <v>1150</v>
      </c>
      <c r="M29" s="96"/>
      <c r="N29" s="96"/>
    </row>
    <row r="30" spans="1:14" x14ac:dyDescent="0.25">
      <c r="A30" s="83" t="s">
        <v>243</v>
      </c>
      <c r="B30" s="96">
        <v>20</v>
      </c>
      <c r="C30" s="96">
        <v>1100</v>
      </c>
      <c r="D30" s="96">
        <v>1000</v>
      </c>
      <c r="E30" s="96">
        <v>120</v>
      </c>
      <c r="F30" s="96">
        <v>4470</v>
      </c>
      <c r="G30" s="96">
        <v>2000</v>
      </c>
      <c r="H30" s="96"/>
      <c r="I30" s="96">
        <v>800</v>
      </c>
      <c r="J30" s="96">
        <v>500</v>
      </c>
      <c r="K30" s="96">
        <f t="shared" ref="K30" si="1">C30+D30+F30+G30+I30+J30</f>
        <v>9870</v>
      </c>
      <c r="L30" s="96">
        <v>9870</v>
      </c>
      <c r="M30" s="96"/>
      <c r="N30" s="96"/>
    </row>
    <row r="31" spans="1:14" x14ac:dyDescent="0.25">
      <c r="A31" s="83" t="s">
        <v>244</v>
      </c>
      <c r="B31" s="96">
        <v>10</v>
      </c>
      <c r="C31" s="96">
        <v>550</v>
      </c>
      <c r="D31" s="96">
        <v>500</v>
      </c>
      <c r="E31" s="96">
        <v>180</v>
      </c>
      <c r="F31" s="96">
        <v>4320</v>
      </c>
      <c r="G31" s="96">
        <v>2000</v>
      </c>
      <c r="H31" s="96">
        <v>100</v>
      </c>
      <c r="I31" s="96">
        <v>3000</v>
      </c>
      <c r="J31" s="96">
        <v>85</v>
      </c>
      <c r="K31" s="96">
        <v>10455</v>
      </c>
      <c r="L31" s="96">
        <v>3000</v>
      </c>
      <c r="M31" s="96">
        <v>7455</v>
      </c>
      <c r="N31" s="96">
        <v>7455</v>
      </c>
    </row>
    <row r="32" spans="1:14" x14ac:dyDescent="0.25">
      <c r="A32" s="83" t="s">
        <v>245</v>
      </c>
      <c r="B32" s="96">
        <v>5</v>
      </c>
      <c r="C32" s="96">
        <v>275</v>
      </c>
      <c r="D32" s="96">
        <v>50</v>
      </c>
      <c r="E32" s="96"/>
      <c r="F32" s="96"/>
      <c r="G32" s="96">
        <v>80</v>
      </c>
      <c r="H32" s="96" t="s">
        <v>259</v>
      </c>
      <c r="I32" s="96">
        <v>300</v>
      </c>
      <c r="J32" s="96"/>
      <c r="K32" s="96">
        <v>705</v>
      </c>
      <c r="L32" s="96">
        <v>705</v>
      </c>
      <c r="M32" s="96"/>
      <c r="N32" s="96"/>
    </row>
    <row r="33" spans="1:14" x14ac:dyDescent="0.25">
      <c r="A33" s="83" t="s">
        <v>246</v>
      </c>
      <c r="B33" s="96">
        <v>3</v>
      </c>
      <c r="C33" s="96">
        <v>165</v>
      </c>
      <c r="D33" s="96">
        <v>100</v>
      </c>
      <c r="E33" s="96"/>
      <c r="F33" s="96"/>
      <c r="G33" s="96">
        <v>100</v>
      </c>
      <c r="H33" s="96"/>
      <c r="I33" s="96"/>
      <c r="J33" s="96"/>
      <c r="K33" s="96">
        <v>365</v>
      </c>
      <c r="L33" s="96">
        <v>365</v>
      </c>
      <c r="M33" s="96"/>
      <c r="N33" s="96"/>
    </row>
    <row r="34" spans="1:14" x14ac:dyDescent="0.25">
      <c r="A34" s="83" t="s">
        <v>247</v>
      </c>
      <c r="B34" s="96">
        <v>2</v>
      </c>
      <c r="C34" s="96">
        <v>110</v>
      </c>
      <c r="D34" s="96">
        <v>20</v>
      </c>
      <c r="E34" s="96"/>
      <c r="F34" s="96"/>
      <c r="G34" s="96">
        <v>30</v>
      </c>
      <c r="H34" s="96"/>
      <c r="I34" s="96"/>
      <c r="J34" s="96"/>
      <c r="K34" s="96">
        <v>160</v>
      </c>
      <c r="L34" s="96">
        <v>160</v>
      </c>
      <c r="M34" s="96"/>
      <c r="N34" s="96"/>
    </row>
    <row r="35" spans="1:14" x14ac:dyDescent="0.25">
      <c r="A35" s="83" t="s">
        <v>248</v>
      </c>
      <c r="B35" s="96">
        <v>1</v>
      </c>
      <c r="C35" s="96">
        <v>55</v>
      </c>
      <c r="D35" s="96">
        <v>50</v>
      </c>
      <c r="E35" s="96"/>
      <c r="F35" s="96"/>
      <c r="G35" s="96"/>
      <c r="H35" s="96">
        <v>5</v>
      </c>
      <c r="I35" s="96">
        <v>100</v>
      </c>
      <c r="J35" s="96"/>
      <c r="K35" s="96">
        <v>205</v>
      </c>
      <c r="L35" s="96">
        <v>205</v>
      </c>
      <c r="M35" s="96"/>
      <c r="N35" s="96"/>
    </row>
    <row r="36" spans="1:14" x14ac:dyDescent="0.25">
      <c r="A36" s="30" t="s">
        <v>112</v>
      </c>
      <c r="B36" s="25"/>
      <c r="C36" s="25"/>
      <c r="D36" s="25"/>
      <c r="E36" s="25"/>
      <c r="F36" s="25"/>
      <c r="G36" s="25"/>
      <c r="H36" s="25"/>
      <c r="I36" s="25"/>
      <c r="J36" s="25"/>
      <c r="K36" s="93">
        <f t="shared" si="0"/>
        <v>0</v>
      </c>
      <c r="L36" s="25"/>
      <c r="M36" s="25"/>
      <c r="N36" s="25"/>
    </row>
    <row r="37" spans="1:14" ht="15.75" x14ac:dyDescent="0.25">
      <c r="A37" s="24" t="s">
        <v>59</v>
      </c>
      <c r="B37" s="22">
        <v>1</v>
      </c>
      <c r="C37" s="22">
        <v>55</v>
      </c>
      <c r="D37" s="22"/>
      <c r="E37" s="22"/>
      <c r="F37" s="22"/>
      <c r="G37" s="22"/>
      <c r="H37" s="22"/>
      <c r="I37" s="22"/>
      <c r="J37" s="22"/>
      <c r="K37" s="93">
        <f t="shared" si="0"/>
        <v>55</v>
      </c>
      <c r="L37" s="22">
        <v>55</v>
      </c>
      <c r="M37" s="22"/>
      <c r="N37" s="22"/>
    </row>
    <row r="38" spans="1:14" ht="15.75" x14ac:dyDescent="0.25">
      <c r="A38" s="24" t="s">
        <v>17</v>
      </c>
      <c r="B38" s="22">
        <f t="shared" ref="B38:G38" si="2">SUM(B9:B37)</f>
        <v>404</v>
      </c>
      <c r="C38" s="22">
        <f t="shared" si="2"/>
        <v>22520</v>
      </c>
      <c r="D38" s="22">
        <f t="shared" si="2"/>
        <v>18320</v>
      </c>
      <c r="E38" s="22">
        <f t="shared" si="2"/>
        <v>1644</v>
      </c>
      <c r="F38" s="22">
        <f t="shared" si="2"/>
        <v>43890</v>
      </c>
      <c r="G38" s="22">
        <f t="shared" si="2"/>
        <v>25980</v>
      </c>
      <c r="H38" s="22" t="s">
        <v>301</v>
      </c>
      <c r="I38" s="22">
        <f>SUM(I9:I37)</f>
        <v>7060</v>
      </c>
      <c r="J38" s="22">
        <f>SUM(J9:J37)</f>
        <v>4205</v>
      </c>
      <c r="K38" s="93">
        <v>122075</v>
      </c>
      <c r="L38" s="22">
        <f>SUM(L9:L37)</f>
        <v>105620</v>
      </c>
      <c r="M38" s="22">
        <v>16455</v>
      </c>
      <c r="N38" s="22">
        <v>16455</v>
      </c>
    </row>
    <row r="39" spans="1:14" x14ac:dyDescent="0.25">
      <c r="N39">
        <v>122</v>
      </c>
    </row>
  </sheetData>
  <mergeCells count="13">
    <mergeCell ref="M1:N1"/>
    <mergeCell ref="A3:N3"/>
    <mergeCell ref="A5:A6"/>
    <mergeCell ref="J5:J6"/>
    <mergeCell ref="K5:K6"/>
    <mergeCell ref="L5:L6"/>
    <mergeCell ref="M5:M6"/>
    <mergeCell ref="N5:N6"/>
    <mergeCell ref="B5:C5"/>
    <mergeCell ref="D5:D6"/>
    <mergeCell ref="E5:F5"/>
    <mergeCell ref="G5:G6"/>
    <mergeCell ref="H5:I5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Растениеводство</vt:lpstr>
      <vt:lpstr>Растеневодство 2</vt:lpstr>
      <vt:lpstr>Растениеводство 3</vt:lpstr>
      <vt:lpstr>Животноводство 4</vt:lpstr>
      <vt:lpstr>животноводство 5</vt:lpstr>
      <vt:lpstr>животноводство 6</vt:lpstr>
      <vt:lpstr>малые формы хозяйствования 7</vt:lpstr>
      <vt:lpstr>переработка 8</vt:lpstr>
      <vt:lpstr>экономика 9</vt:lpstr>
      <vt:lpstr>экономика 10</vt:lpstr>
      <vt:lpstr>зарплата 11</vt:lpstr>
      <vt:lpstr>кредиты 12</vt:lpstr>
      <vt:lpstr>кадры 13</vt:lpstr>
      <vt:lpstr>Показатели оценки 14</vt:lpstr>
      <vt:lpstr>'Животноводство 4'!Область_печати</vt:lpstr>
      <vt:lpstr>'животноводство 5'!Область_печати</vt:lpstr>
      <vt:lpstr>'малые формы хозяйствования 7'!Область_печати</vt:lpstr>
      <vt:lpstr>'экономика 10'!Область_печати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2022-01-17T09:17:03Z</dcterms:modified>
</cp:coreProperties>
</file>